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hivalan\Desktop\INFORME CONTROL INTERNO SINACIG 28-04-2023\"/>
    </mc:Choice>
  </mc:AlternateContent>
  <bookViews>
    <workbookView xWindow="0" yWindow="0" windowWidth="28800" windowHeight="12135"/>
  </bookViews>
  <sheets>
    <sheet name="(g)MATRIZ DE TOLERANCIA DE RIES" sheetId="1" r:id="rId1"/>
    <sheet name="(h)MATRIZ DE EVALUACION DE RIES" sheetId="4" r:id="rId2"/>
    <sheet name="(i) MAPA DE RIESGOS" sheetId="5" r:id="rId3"/>
    <sheet name="MATRIZ PLAN DE TRABAJO" sheetId="10" r:id="rId4"/>
    <sheet name="(K)MATRIZ DE CONTINUIDAD " sheetId="7" r:id="rId5"/>
  </sheets>
  <definedNames>
    <definedName name="_xlnm._FilterDatabase" localSheetId="1" hidden="1">'(h)MATRIZ DE EVALUACION DE RIES'!$A$6:$N$36</definedName>
    <definedName name="_xlnm._FilterDatabase" localSheetId="2" hidden="1">'(i) MAPA DE RIESGOS'!$D$17:$H$17</definedName>
    <definedName name="_xlnm._FilterDatabase" localSheetId="3" hidden="1">'MATRIZ PLAN DE TRABAJO'!$B$9:$O$25</definedName>
    <definedName name="_xlnm.Print_Area" localSheetId="2">'(i) MAPA DE RIESGOS'!$C$17:$H$51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7" l="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O23" i="10" l="1"/>
  <c r="C22" i="10"/>
  <c r="D22" i="10"/>
  <c r="B12" i="10"/>
  <c r="B13" i="10" s="1"/>
  <c r="B14" i="10" s="1"/>
  <c r="B15" i="10" s="1"/>
  <c r="B16" i="10" s="1"/>
  <c r="B17" i="10" s="1"/>
  <c r="B18" i="10" s="1"/>
  <c r="B19" i="10" s="1"/>
  <c r="B20" i="10" s="1"/>
  <c r="B21" i="10" s="1"/>
  <c r="B22" i="10" s="1"/>
  <c r="B23" i="10" s="1"/>
  <c r="B24" i="10" s="1"/>
  <c r="B25" i="10" s="1"/>
  <c r="G22" i="10"/>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18" i="5"/>
  <c r="C11" i="10" l="1"/>
  <c r="G21" i="10"/>
  <c r="D21" i="10"/>
  <c r="C21" i="10"/>
  <c r="G25" i="10"/>
  <c r="D25" i="10"/>
  <c r="C25" i="10"/>
  <c r="G24" i="10"/>
  <c r="D24" i="10"/>
  <c r="C24" i="10"/>
  <c r="G23" i="10"/>
  <c r="D23" i="10"/>
  <c r="C23" i="10"/>
  <c r="G20" i="10"/>
  <c r="D20" i="10"/>
  <c r="C20" i="10"/>
  <c r="G19" i="10"/>
  <c r="D19" i="10"/>
  <c r="C19" i="10"/>
  <c r="D18" i="10"/>
  <c r="C18" i="10"/>
  <c r="G17" i="10"/>
  <c r="D17" i="10"/>
  <c r="C17" i="10"/>
  <c r="G16" i="10"/>
  <c r="D16" i="10"/>
  <c r="C16" i="10"/>
  <c r="G15" i="10"/>
  <c r="D15" i="10"/>
  <c r="C15" i="10"/>
  <c r="G14" i="10"/>
  <c r="D14" i="10"/>
  <c r="C14" i="10"/>
  <c r="G13" i="10"/>
  <c r="D13" i="10"/>
  <c r="C13" i="10"/>
  <c r="G12" i="10"/>
  <c r="D12" i="10"/>
  <c r="C12" i="10"/>
  <c r="G11" i="10"/>
  <c r="D11" i="10"/>
  <c r="I30" i="4" l="1"/>
  <c r="I29" i="4"/>
  <c r="I13" i="4"/>
  <c r="K13" i="4" s="1"/>
  <c r="I12" i="4"/>
  <c r="I36" i="4" l="1"/>
  <c r="K36" i="4" s="1"/>
  <c r="I35" i="4"/>
  <c r="K35" i="4" s="1"/>
  <c r="I34" i="4"/>
  <c r="K34" i="4" s="1"/>
  <c r="H45" i="5" l="1"/>
  <c r="E24" i="10"/>
  <c r="K14" i="4"/>
  <c r="K12" i="4"/>
  <c r="I33" i="4" l="1"/>
  <c r="K33" i="4" s="1"/>
  <c r="H44" i="5" s="1"/>
  <c r="I32" i="4"/>
  <c r="K32" i="4" s="1"/>
  <c r="H43" i="5" s="1"/>
  <c r="I31" i="4"/>
  <c r="K31" i="4" s="1"/>
  <c r="K30" i="4"/>
  <c r="K29" i="4"/>
  <c r="H40" i="5" s="1"/>
  <c r="I28" i="4"/>
  <c r="K28" i="4" l="1"/>
  <c r="H39" i="5" s="1"/>
  <c r="I27" i="4"/>
  <c r="K27" i="4" s="1"/>
  <c r="E22" i="10" s="1"/>
  <c r="I26" i="4"/>
  <c r="K26" i="4" s="1"/>
  <c r="H37" i="5" s="1"/>
  <c r="I25" i="4"/>
  <c r="K25" i="4" s="1"/>
  <c r="H36" i="5" l="1"/>
  <c r="E19" i="10"/>
  <c r="E20" i="10"/>
  <c r="E21" i="10"/>
  <c r="I24" i="4"/>
  <c r="K24" i="4" s="1"/>
  <c r="I23" i="4"/>
  <c r="K23" i="4" s="1"/>
  <c r="I22" i="4"/>
  <c r="H35" i="5" l="1"/>
  <c r="H25" i="5"/>
  <c r="E18" i="10"/>
  <c r="K22" i="4"/>
  <c r="I21" i="4"/>
  <c r="K21" i="4" s="1"/>
  <c r="H24" i="5" l="1"/>
  <c r="H34" i="5"/>
  <c r="I20" i="4"/>
  <c r="K20" i="4" s="1"/>
  <c r="H31" i="5" s="1"/>
  <c r="I19" i="4"/>
  <c r="K19" i="4" s="1"/>
  <c r="I18" i="4"/>
  <c r="K18" i="4" s="1"/>
  <c r="I17" i="4"/>
  <c r="K17" i="4" s="1"/>
  <c r="H28" i="5" s="1"/>
  <c r="I16" i="4"/>
  <c r="K16" i="4" s="1"/>
  <c r="I15" i="4"/>
  <c r="K15" i="4" s="1"/>
  <c r="H27" i="5" l="1"/>
  <c r="H47" i="5"/>
  <c r="H33" i="5"/>
  <c r="H26" i="5"/>
  <c r="H46" i="5"/>
  <c r="E25" i="10"/>
  <c r="H30" i="5"/>
  <c r="H32" i="5"/>
  <c r="E13" i="10"/>
  <c r="E17" i="10"/>
  <c r="E14" i="10"/>
  <c r="E12" i="10"/>
  <c r="E16" i="10"/>
  <c r="I8" i="4"/>
  <c r="K8" i="4" s="1"/>
  <c r="H19" i="5" l="1"/>
  <c r="H23" i="5"/>
  <c r="E11" i="10"/>
  <c r="I11" i="4"/>
  <c r="K11" i="4" s="1"/>
  <c r="I10" i="4"/>
  <c r="K10" i="4" s="1"/>
  <c r="I9" i="4"/>
  <c r="K9" i="4" s="1"/>
  <c r="H22" i="5" l="1"/>
  <c r="H42" i="5"/>
  <c r="H20" i="5"/>
  <c r="H38" i="5"/>
  <c r="E23" i="10"/>
  <c r="H21" i="5"/>
  <c r="H41" i="5"/>
  <c r="I7" i="4"/>
  <c r="K7" i="4" s="1"/>
  <c r="H18" i="5" l="1"/>
  <c r="E15" i="10"/>
  <c r="H29" i="5"/>
</calcChain>
</file>

<file path=xl/comments1.xml><?xml version="1.0" encoding="utf-8"?>
<comments xmlns="http://schemas.openxmlformats.org/spreadsheetml/2006/main">
  <authors>
    <author>Planif</author>
    <author>Informatica</author>
  </authors>
  <commentList>
    <comment ref="D7" authorId="0" shapeId="0">
      <text>
        <r>
          <rPr>
            <b/>
            <sz val="9"/>
            <color indexed="81"/>
            <rFont val="Tahoma"/>
            <family val="2"/>
          </rPr>
          <t>Planif:</t>
        </r>
        <r>
          <rPr>
            <sz val="9"/>
            <color indexed="81"/>
            <rFont val="Tahoma"/>
            <family val="2"/>
          </rPr>
          <t xml:space="preserve">
ver institucional mente por la seguridad institucional 
</t>
        </r>
      </text>
    </comment>
    <comment ref="C13" authorId="0" shapeId="0">
      <text>
        <r>
          <rPr>
            <b/>
            <sz val="9"/>
            <color indexed="81"/>
            <rFont val="Tahoma"/>
            <family val="2"/>
          </rPr>
          <t>Planif:</t>
        </r>
        <r>
          <rPr>
            <sz val="9"/>
            <color indexed="81"/>
            <rFont val="Tahoma"/>
            <family val="2"/>
          </rPr>
          <t xml:space="preserve">
RRHH
</t>
        </r>
      </text>
    </comment>
    <comment ref="D22" authorId="1" shapeId="0">
      <text>
        <r>
          <rPr>
            <b/>
            <sz val="9"/>
            <color indexed="81"/>
            <rFont val="Tahoma"/>
            <charset val="1"/>
          </rPr>
          <t>Informatica:</t>
        </r>
        <r>
          <rPr>
            <sz val="9"/>
            <color indexed="81"/>
            <rFont val="Tahoma"/>
            <charset val="1"/>
          </rPr>
          <t xml:space="preserve">
</t>
        </r>
      </text>
    </comment>
  </commentList>
</comments>
</file>

<file path=xl/comments2.xml><?xml version="1.0" encoding="utf-8"?>
<comments xmlns="http://schemas.openxmlformats.org/spreadsheetml/2006/main">
  <authors>
    <author>Planif</author>
  </authors>
  <commentList>
    <comment ref="E28" authorId="0" shapeId="0">
      <text>
        <r>
          <rPr>
            <b/>
            <sz val="9"/>
            <color indexed="81"/>
            <rFont val="Tahoma"/>
            <family val="2"/>
          </rPr>
          <t>Planif:</t>
        </r>
        <r>
          <rPr>
            <sz val="9"/>
            <color indexed="81"/>
            <rFont val="Tahoma"/>
            <family val="2"/>
          </rPr>
          <t xml:space="preserve">
RRHH
</t>
        </r>
      </text>
    </comment>
  </commentList>
</comments>
</file>

<file path=xl/sharedStrings.xml><?xml version="1.0" encoding="utf-8"?>
<sst xmlns="http://schemas.openxmlformats.org/spreadsheetml/2006/main" count="604" uniqueCount="371">
  <si>
    <t>RANGO</t>
  </si>
  <si>
    <t>CRITERIO</t>
  </si>
  <si>
    <t>DESCRIPCION</t>
  </si>
  <si>
    <t>1 A 10.00</t>
  </si>
  <si>
    <t>15.01 en adelante</t>
  </si>
  <si>
    <t xml:space="preserve">Basico </t>
  </si>
  <si>
    <t>Gestionable</t>
  </si>
  <si>
    <t>No tolerable</t>
  </si>
  <si>
    <t>Entidad</t>
  </si>
  <si>
    <t>1 A 10.00 Tolerable</t>
  </si>
  <si>
    <t>10.01 A 15.00 Gestionable</t>
  </si>
  <si>
    <t>15.01 en adelante No tolerable</t>
  </si>
  <si>
    <t>No</t>
  </si>
  <si>
    <t>No.</t>
  </si>
  <si>
    <t>Tipo de Objetivo</t>
  </si>
  <si>
    <t>Ref.</t>
  </si>
  <si>
    <t>Area Evaluada</t>
  </si>
  <si>
    <t>Eventos Identificados</t>
  </si>
  <si>
    <t>Descripcion del Riesgo</t>
  </si>
  <si>
    <t>Severidad</t>
  </si>
  <si>
    <t>Probabilidad</t>
  </si>
  <si>
    <t>Riesgo Iherente</t>
  </si>
  <si>
    <t>Valor Control Mitigador</t>
  </si>
  <si>
    <t>Riesgo Residual</t>
  </si>
  <si>
    <t>Control Interno para Mitigar(gestonar el riesgo)</t>
  </si>
  <si>
    <t>Observaciones</t>
  </si>
  <si>
    <t>Evaluacion</t>
  </si>
  <si>
    <t>Periodo de evaluacion</t>
  </si>
  <si>
    <t>Conclusion:</t>
  </si>
  <si>
    <t>Firma de Responsable</t>
  </si>
  <si>
    <t>Puesto</t>
  </si>
  <si>
    <t>Riesgos</t>
  </si>
  <si>
    <t>Serevidad</t>
  </si>
  <si>
    <t>Punteo</t>
  </si>
  <si>
    <t xml:space="preserve">Valor </t>
  </si>
  <si>
    <t>Criterio</t>
  </si>
  <si>
    <t>SubTema</t>
  </si>
  <si>
    <t>Nivel de Tolerancia</t>
  </si>
  <si>
    <t>Metodo de Monitoreo</t>
  </si>
  <si>
    <t>Frecuencia de Monitoreo</t>
  </si>
  <si>
    <t>Responsables</t>
  </si>
  <si>
    <t>Severidad del Riesgo</t>
  </si>
  <si>
    <t>Sistema de video vigilancia (camaras en el edificio, seguridad de vigilancia)</t>
  </si>
  <si>
    <t>Riesgo de  daño en equipos de computo, monitores, baterias, motherboard, discos duros, fuentes de poder, de cada equipo al no tener proteccion de bajones de energia electrica</t>
  </si>
  <si>
    <t>Riesgo de no  tener respaldo de visitantes, como pruebas  de entrada y salida, y seguridad del edificio como del personal de DEMI,</t>
  </si>
  <si>
    <t>Muy Alta.</t>
  </si>
  <si>
    <t>Alta.</t>
  </si>
  <si>
    <t>Media.</t>
  </si>
  <si>
    <t>Baja.</t>
  </si>
  <si>
    <t>Muy Baja.</t>
  </si>
  <si>
    <t>PLAN DE TRABAJO EN EVALUACIÓN DE RIESGOS</t>
  </si>
  <si>
    <t>Riesgo</t>
  </si>
  <si>
    <t>Ref. Tipo Riesgo</t>
  </si>
  <si>
    <t>Nivel de Riesgo Residual</t>
  </si>
  <si>
    <t>Controles Recomendados</t>
  </si>
  <si>
    <t>Control Interno para mitigar (gestionar) el riesgo</t>
  </si>
  <si>
    <t>Prioridad de Implementación</t>
  </si>
  <si>
    <t>Area Evaluada y Eventos Identificados</t>
  </si>
  <si>
    <t>Controles para Implementación</t>
  </si>
  <si>
    <t>Recursos Internos o Externos</t>
  </si>
  <si>
    <t>Puesto Responsable</t>
  </si>
  <si>
    <t>Fecha de Inicio</t>
  </si>
  <si>
    <t>Fecha Fin</t>
  </si>
  <si>
    <t>Comentarios</t>
  </si>
  <si>
    <t>Media</t>
  </si>
  <si>
    <t>Alta</t>
  </si>
  <si>
    <t>Defensoria de la Mujer Indigena</t>
  </si>
  <si>
    <t xml:space="preserve"> Defensoria de la Mujer Indigena </t>
  </si>
  <si>
    <t xml:space="preserve">A la presente fecha  si bien se solicita DPI y  se ha dispuesto un espacio de espera. No  existen limites en el acceso al edificio ( internamente a sus diferente áreas)  por parte de las y los visitantes y es insuficiente decirle debe esperar. Será necesario la elaboración de un protocolo de ingreso para la seguridad de  la institución y sus trabajadoras/es </t>
  </si>
  <si>
    <t xml:space="preserve">Definir una ruta de ingreso para personas externas al edificio de sede central y regionales. </t>
  </si>
  <si>
    <t xml:space="preserve">Que se discuta responsablemente   los aportes de la unidad de atencion social y como debe alinear sus acciones en el marco de la  defensa  de derechos de las mujeres indígenas. </t>
  </si>
  <si>
    <t>Cumplimiento Normativo</t>
  </si>
  <si>
    <t>Unidad Psicológica</t>
  </si>
  <si>
    <t>Operativo</t>
  </si>
  <si>
    <t>O-1</t>
  </si>
  <si>
    <t>O-2</t>
  </si>
  <si>
    <t>Unidad de Recursos Humanos</t>
  </si>
  <si>
    <t>Realizar plan anual de capacitación con énfasis en la especificidad de cada unidad para fortalecer el recurso humano.</t>
  </si>
  <si>
    <t>O-3</t>
  </si>
  <si>
    <t>O-4</t>
  </si>
  <si>
    <t>No se cuenta con espacios adecuados para la privacidad y ambiente óptimo en el abordaje psicológico de los casos, debido a que los espacios asignados no cuentan con puertas ni ventanas, permitiendo que la usuaria se cohiba al hablar o se distraiga facilmente.</t>
  </si>
  <si>
    <t>Se debe de tomar en cuenta que las mujeres indígenas y sus colaterales han pasado por situaciones muy difíciles que buscan en la unidad psicológica el apoyo emocional, por lo que se ha tratado de preparar espacios dignos y oportunos para la atención y no revictimización a las mujeres.</t>
  </si>
  <si>
    <t xml:space="preserve">Solicitud de compra enviada al Despacho Superior </t>
  </si>
  <si>
    <t>O-5</t>
  </si>
  <si>
    <t>Falta de mobiliario e insumos terapéuticos</t>
  </si>
  <si>
    <t xml:space="preserve">Hacen falta insumos terapéuticos y mobiliario adecuado para la intervención de las víctimas colaterales, tomando en cuenta que se atienden, niñas/os de la segunda infancia, preadolescentes y adolescentes </t>
  </si>
  <si>
    <t>Considerar las propuestas de las necesidades planteadas en el POA, tomando en cuenta que se solicitan para  la  oportuna intervención psicológica de las usuarias y sus colaterales.</t>
  </si>
  <si>
    <t xml:space="preserve">La unidad de recursos humanos, conoce de esta situacion </t>
  </si>
  <si>
    <t>Area de Planificación</t>
  </si>
  <si>
    <t>Subdirección Administrativa</t>
  </si>
  <si>
    <t>Dirección Administrativa Financiera</t>
  </si>
  <si>
    <t>Posibles hallazgos por Auditoría Interna y de Contraloría General de Cuentas  por personal insuficiente para desempeñar las actividades de la Dirección Administrativa Financiera.</t>
  </si>
  <si>
    <t>Falta de ejecución de cuota financiera.</t>
  </si>
  <si>
    <t xml:space="preserve">Comunicación Social </t>
  </si>
  <si>
    <t xml:space="preserve">La Unidad de Comunicación Social, solicita el presupuesto para el mantenimiento de los equipos ya que son herramientas de trabajo en la Unidad </t>
  </si>
  <si>
    <t xml:space="preserve">Suspensiones de los trabajadores de DEMI - </t>
  </si>
  <si>
    <t>Las actas administrativas no se suscriben a tiempo, tomando en cuenta que el personal no presenta las suspensiones correspondientes al momento de recibir la suspencion en el IGSS, lo cual genera inconvenientes, tanto en las fechas de suscripción de las actas, como en el Sistema GUATENÓMINAS Y SIARH (sistemas en los cuales se notifican los movimientos).</t>
  </si>
  <si>
    <t>Contrataciones bajo los renglones 029 y sub grupo 18 -</t>
  </si>
  <si>
    <t>E-1</t>
  </si>
  <si>
    <t>Existe una estructura organizacional que no esta acorde al funcionamiento actual, la actualización del organigrama depende de la modificación del Acuerdo Gubernativo No. 525-99 de creación de la DEMI, razón por la cual no depende solo de la Entidad.</t>
  </si>
  <si>
    <t>E-2</t>
  </si>
  <si>
    <t>Recursos Humanos</t>
  </si>
  <si>
    <t xml:space="preserve">Defensoria de la Mujer Indigena </t>
  </si>
  <si>
    <t xml:space="preserve">Dentro de la gestión administrativa, definir una ruta de ingreso para personas externas al edificio de sede central, con el  proposito de evitar que ingresen sin las autorizaciones debidas y se evite ser víctimas de robo, asalto, atentado, etc </t>
  </si>
  <si>
    <t>Estrátegico</t>
  </si>
  <si>
    <t>O-6</t>
  </si>
  <si>
    <t>O-7</t>
  </si>
  <si>
    <t>O-8</t>
  </si>
  <si>
    <t>Por no contar con un registro de datos, riesgo de perder información y no contar con una base de datos actualizada</t>
  </si>
  <si>
    <t>O-9</t>
  </si>
  <si>
    <t>Personal incompleto</t>
  </si>
  <si>
    <t>O-10</t>
  </si>
  <si>
    <t>O-11</t>
  </si>
  <si>
    <t>O-12</t>
  </si>
  <si>
    <t>O-13</t>
  </si>
  <si>
    <t>O-14</t>
  </si>
  <si>
    <t>O-15</t>
  </si>
  <si>
    <t>O-16</t>
  </si>
  <si>
    <t>Estratégico</t>
  </si>
  <si>
    <t>O-18</t>
  </si>
  <si>
    <t>E-4</t>
  </si>
  <si>
    <t>E-5</t>
  </si>
  <si>
    <t>C-4</t>
  </si>
  <si>
    <t>C-5</t>
  </si>
  <si>
    <t>E-6</t>
  </si>
  <si>
    <t>Saldo de inventarios no conciliado</t>
  </si>
  <si>
    <t>Despacho Superior, Dirección Ejecutiva y Recuros Humanos</t>
  </si>
  <si>
    <t>Estructura Organizacional</t>
  </si>
  <si>
    <t>Se han iniciado gestiones al respecto.</t>
  </si>
  <si>
    <t>Unidad de Almacén</t>
  </si>
  <si>
    <t>Instalaciones no adecuadas para el resguardo de materiales y sumistros</t>
  </si>
  <si>
    <t>Es una situacion de años, sin embargo se cuenta con el programa excel, donde se tiene control digital, pero no ofrece informacion puntual. Y la consulta a los procesos es de forma fisica</t>
  </si>
  <si>
    <t xml:space="preserve">Hay personal contratada bajo renglon 183, por el tipo de contratacion es temporal, eso hace que el proceso, queda suspendida, afectando a las usuarias </t>
  </si>
  <si>
    <t>Pérdida de informacion de informes y procesos</t>
  </si>
  <si>
    <t>Unidad Jurídica</t>
  </si>
  <si>
    <t>Area Informática</t>
  </si>
  <si>
    <t>La unidad de informática solicita la compra o de asignacion de presupuesto para un buen pryecto de camaras de video vigilancia tanto en edificio de Sede Central como Sedes Regionales</t>
  </si>
  <si>
    <t>Sistema contra incendios (sensores de humo, alarma antisismos)</t>
  </si>
  <si>
    <t>Uso de vehículos</t>
  </si>
  <si>
    <t>Se cuenta con pólizas de seguros para los vehículos, sin embargo, la institución debe erogar en el pago de deducibles y reparaciones.</t>
  </si>
  <si>
    <t xml:space="preserve">
El personal de la Dirección ha tenido que absorber y dividir las funciones que le corresponde a las personas que renuncian, que son removidas o suspendidas por el IGSS.
Lo anterior, podría ser interpretado que no existe segregación de funciones y dada la especialidad de cada puesto trabajo,a veces por desconocimiento u omisión de algún proceso, la persona sea sancionado y afectada economicamente.</t>
  </si>
  <si>
    <t>Que la unidad de Recursos Humanos gestione la creación de puestos de trabajo necesario para desempeñar las funciones de esta unidad.
Gestión de interinatos oportunamente.
Que asignen personal que no sea de esta dirección, para desmpeñar las funciones.</t>
  </si>
  <si>
    <t>Las unidades administrativas solicitan cuota de manera incorrecta y en ocaciones, algunas unidades postergan la ejecución de su cuota, sin considerar las implicaciones. 
Teniendo como resultado, que otras unidades y la Dirección Administrativa Financiera tenga que adelantar ciertos procesos de compras o que se refleje la no ejecución.</t>
  </si>
  <si>
    <t xml:space="preserve">Las unidades administrativas deben verificar que la programación de cuota esté de acuerdo a las necesidades reales de la ejecución.
Las unidades administrativas deben considerar la viabilidad de realizar las actividades o procesos programados y garantizar su ejecución antes de la solicitud de cuota. </t>
  </si>
  <si>
    <t>Matenimiento de equipos macintosh, PC y Cámaras (presupuesto para la realizacion de estas necesidades)</t>
  </si>
  <si>
    <t>El riesgo de no contar con el presupuesto para el mantenimiento de los equipos dejaran de funcionar y se realizaran las funciones mínimamente, como actualmente pasa al no contar con una impresora a color.</t>
  </si>
  <si>
    <t>Falta de Compra de equipo NAS para el resguardo de los materiales de video y fotogrífico (Se debe que los backup que se realizan año con año ya no abren los discos duros y algunos CDS)</t>
  </si>
  <si>
    <t xml:space="preserve">El riesgo de no contar con un equipo NAS para el resguardo de los materiales audiovisuales y diseños, se seguirá perdiendo mucha información videográfico y fotográfico, la historia en imágenes del trabajo de la Defensoría de la Mujer Indigena, ya que actualmente se tienen algunos Backup realizados por la Unidad de Informática de años anteriores, pero que ya no se pueden abrir o leerse la información en discos duros y CDS que tienen en dicha unidad. </t>
  </si>
  <si>
    <t xml:space="preserve">La Unidad de Comunicación Social, solicita presupuesto para la compra del equipo NAS para que comunicación tenga su propio backup debido que los materiales de audiovisuales, diseños y fotografias ocupan mucho espacio debido al peso de cada archivo. </t>
  </si>
  <si>
    <t>Compra de equipo tecnológico actualizado  (Computadoras, impresora a color, ups, cañonera, cámaras y micrófonos)</t>
  </si>
  <si>
    <t xml:space="preserve">El riesgo de no contar con el equipo actualizado, como computadoras, cañonera, impresora a color, ups, cámaras llega un momento que se vuelven lentos para trabajar en las computadoras, los ups que cuenta la Unidad de Comunicación solo están funcionando como una regla ya que cuando hay un bajón de energía se apagan los equipos, la cañonera que actualmente se cuenta, las demas unidades no lo prestan porque tampoco cuentan, los micrófonos solo se cuenta con un juego, el problema en la Entidad es que el proceso de compra de un micrófono es lento, debido a muchas situaciones. </t>
  </si>
  <si>
    <t xml:space="preserve">La unidad de Comunicación Social solicita que se compre equipo actualizado, especificamente cañonera ya que las demás unidades prestan constantemente el único  que se cuenta; los ups ya no funcionan solo están como una regleta en la Unidad y no están funcionamando por ende no están protegiendo los equipos. </t>
  </si>
  <si>
    <t>Que los empleados cumplan con la entrega de sus respectivas suspensiones del IGSS a tiempo para no incumplir ante la ONSEC</t>
  </si>
  <si>
    <t>Acumulación de períodos de vacaciones de los trabajadores</t>
  </si>
  <si>
    <t>Notificación extemporanea o falta de notificación de los  Contratos a la Contraloria General de Cuentas.</t>
  </si>
  <si>
    <t>Que los empleados cumplan en el tiempo establecido para la entrega de las suspensiones correspondientes. Que la Asistente de Recursos cumpla con la suscripcion de actas en tiempos establecidos  para trasladar a la Analista de Gestión de Personal.</t>
  </si>
  <si>
    <t>Unidad de Inventarios -UDAF-</t>
  </si>
  <si>
    <t>El organigrama institucional esta desactualizado, no está de acuerdo a las necesidades y funciones actuales.</t>
  </si>
  <si>
    <t>Pérdida o deterioro de los materiales y suministros en el Almacén</t>
  </si>
  <si>
    <t>PROBABILIDAD Y SEVERIDAD</t>
  </si>
  <si>
    <t>Período de evaluación</t>
  </si>
  <si>
    <t xml:space="preserve"> Operativo (Estrategico) unificar</t>
  </si>
  <si>
    <t>Istitucional (Unidad Social,</t>
  </si>
  <si>
    <t>Definir acciones</t>
  </si>
  <si>
    <t xml:space="preserve">Actualización en el reglamento organico interno de DEMI, las funciones del personal de la DEMI  tanto en sede central como en sede regionales </t>
  </si>
  <si>
    <t xml:space="preserve">La definicion de las lineas de trabajo de la DEMI que  permita la actualizacíon en el reglamento organico interno   en el marco de la defensa de los  derechos de las mujeres indígenas. </t>
  </si>
  <si>
    <t xml:space="preserve">1. Actualizacion en proceso en gobernacion  acciones en el marco de la  defensa  de derechos de las mujeres indígenas. </t>
  </si>
  <si>
    <t>RRHH</t>
  </si>
  <si>
    <t>Capacitación constante al personal de DEMI.</t>
  </si>
  <si>
    <t>INFORMATICA</t>
  </si>
  <si>
    <t>Informatica</t>
  </si>
  <si>
    <t>Psicologico, Juridico, Social, Comunicación Social, Formacion y Educacion</t>
  </si>
  <si>
    <t>Manual de procedimientos Administrativos desactualizados</t>
  </si>
  <si>
    <t xml:space="preserve">Al no contar con los manuales administrativos actualizados, no esta bien establecida la ruta y/o proceso a seguir. </t>
  </si>
  <si>
    <t>Se está trabajando en la actualización del manual de procedimientos administrativos de la DEMI</t>
  </si>
  <si>
    <t>Falta de Compra de Discos Duros para Servidor de almacenamiento NAS urgente para el resguardo de informacion a nivel central y regional</t>
  </si>
  <si>
    <t>Riesgo de Perdida de Informacion de los equipos de computo utilizados por el personal de la Defensoría de la Mujer Indigena a nivel central y regional.</t>
  </si>
  <si>
    <t>La unidad de informatica solicita que se realice la compra de acuerdo a la capacidad de la Institucion.</t>
  </si>
  <si>
    <t>Falta de compra de UPS  a nivel central y regional Urgente para equipo de computo, como en suwitch de cada nivel de sede central, area de servidores, planta telefónica, entre otros.</t>
  </si>
  <si>
    <t>Institucional (Area Informatica</t>
  </si>
  <si>
    <t>Se solicita la compra de equipo para protecion de los equipos para proteger por bajones de energia eléctrica para dar porteción del equipo en sede central y regional y área de servidores (dominio. NAS, planta telefónica Switch entre otros).</t>
  </si>
  <si>
    <t>Institucional (Area Informática</t>
  </si>
  <si>
    <t>Se solicita se pueda adquirir los sensores con alarma para el  inmuebles de la Defensoría de la Mujer Indígena</t>
  </si>
  <si>
    <t>Riesgo de no contar con los equipos para contener algún incendio en caso de emergencia</t>
  </si>
  <si>
    <t>Señales para ruta de evacuacion edifico central como sedes regionales</t>
  </si>
  <si>
    <t>No se tiene ninguna ruta de evacuación al mometo de sismos o terremotos para resguardar la vida del personal</t>
  </si>
  <si>
    <t>Se requiera la compra de señales para rutas de evacuación, coordinado con un comité designado con la CONRED.</t>
  </si>
  <si>
    <t xml:space="preserve">El incumplimiento en la ejecucion del Plan Operativo Anual. </t>
  </si>
  <si>
    <t>Deficiencia en la ejecucion del Plan Operativo Anual, debido a que sufre muchas modificaciones presupuestarias a las distintas necesidades Institucionales.</t>
  </si>
  <si>
    <t xml:space="preserve">Al no realizar los procesos legales correspondiente al remover al personal y finalizacion de contratos por servicios, implica las demandas laborales de reinstalaciones que afectan al presupuesto. </t>
  </si>
  <si>
    <t>Riesgo  de no tener  sensores contra incendios por un corto cirtcuito de la energia eléctrica, entre otros</t>
  </si>
  <si>
    <t>Falta de compra de extinguidores para cada nivel  de sede central y en sedes regional para mitigar el riesgo de incendios.</t>
  </si>
  <si>
    <t>Se solicita la compra de extinguidores y  se coloquen en áreas  de riesgo, considerando que se le tiene que dar mantenimiento o llenado de polvo químico para que no se tenga secos. Digitalizacion de toda la información institucional.</t>
  </si>
  <si>
    <t>Falta de un plan anual por cada unidad para cumplir con el goce de vacaciones según la Ley de Servicio Civil y Código de Trabajo no son acumulables.</t>
  </si>
  <si>
    <t>El personal sale de vacaciones de acuerdo a las necesidades de la Institución y en ocaciones de acuerdo la solicitudes personales, razon por la cual se acumulan.</t>
  </si>
  <si>
    <t>Que se realice las acciones Administrativas correspondientes para que el personal goce del beneficio economico establecido.</t>
  </si>
  <si>
    <t>Institucional (Desarrollo politico y Legal, Unidad de Planificacion, Monitoreo y Evaluacion, Recursos Humanos</t>
  </si>
  <si>
    <t>Que las contrataciones no se den en el tiempo programado en el POA, lo cual  genera inconvenientes en la ejecución del presupuesto y esto incide a la no ejecucion en metas fisicas y financieros programaciones para la atencion integral de casos de la Institucion.</t>
  </si>
  <si>
    <t>Falta de cumplimiento de los procesos de contratación en el tiempo programado y afecta la ejecucion presupuestaria</t>
  </si>
  <si>
    <t>Que la Unidad de Recursos Humanos sea sancionada por la notificación extemporánea de los contratos al Portal Web de la Contraloría General de Cuentas y Guatecompras</t>
  </si>
  <si>
    <t>Realizar las notificaciones y publicaciones correspondientes en los plazos establecidos por el Analista de Admisión de personal.</t>
  </si>
  <si>
    <t xml:space="preserve"> Que no se realice el proceso a tiempo en el Sistema de GUATENÓMINAS por falta de documentación de soporte para realizar la acción y que la Unidad de Recursos Humanos sea sancionada por no ejecutar el presupuesto contemplado</t>
  </si>
  <si>
    <t>Posibles deficiencias en caso de conciliacion de saldos, tarjetas de responsabilidad, bienes en mal estado y procesos de baja.</t>
  </si>
  <si>
    <t xml:space="preserve">Se tienen controles en el area de inventarios, se está realizando la gestión cumpliendo los requerimientos del Ministerio de Finanzas para la conciliación de saldos de inventarios. La diferencia de conciliación de saldos viene desde el inicio de la carga de inventarios por medio de Acta que trasladó COPREDE a DEMI. </t>
  </si>
  <si>
    <t>Se cuenta con controles y manual de almacén, pero las instalaciones no son las adecuadas.</t>
  </si>
  <si>
    <t>Instiucional: renglon 011, 029 y 183 (Unidad Jurídica, Recursos Humanos, Planificacion, Udai, Psicologia</t>
  </si>
  <si>
    <t>Espacios no adecuados para la atención</t>
  </si>
  <si>
    <t>Compra de licencia para Macintosh y PC (Presupuesto anual para las: Licencia de Paquete de Adobe-Cloud, Office y Antivirus)</t>
  </si>
  <si>
    <t>C-2</t>
  </si>
  <si>
    <t>Institucional (Unidad Social, Recursos Humanos, Auditoría Interna)</t>
  </si>
  <si>
    <t>1.Controles de seguimiento sobre aspectos administrativos financieros y de gestion. 2. Intrucciones por escrito. 3.Concilasiones</t>
  </si>
  <si>
    <t>Unidad de Invetarios UDAF- saldo de inventario no conciliado</t>
  </si>
  <si>
    <r>
      <rPr>
        <b/>
        <sz val="14"/>
        <color theme="1"/>
        <rFont val="Times New Roman"/>
        <family val="1"/>
      </rPr>
      <t>Que</t>
    </r>
    <r>
      <rPr>
        <sz val="14"/>
        <color theme="1"/>
        <rFont val="Times New Roman"/>
        <family val="1"/>
      </rPr>
      <t xml:space="preserve">: El jefe inmediato del ecargado de invetarios le de seguimiento y gire instrucciones por escrito para agilizar el proceso de consiliacion de saldos de inventarios y procesos de bajas de bienes en mal estado y actualizacion de tarjetas de responsabilidad. </t>
    </r>
    <r>
      <rPr>
        <b/>
        <sz val="14"/>
        <color theme="1"/>
        <rFont val="Times New Roman"/>
        <family val="1"/>
      </rPr>
      <t>Como:</t>
    </r>
    <r>
      <rPr>
        <sz val="14"/>
        <color theme="1"/>
        <rFont val="Times New Roman"/>
        <family val="1"/>
      </rPr>
      <t xml:space="preserve"> El encargado de inventarios debera de hacer los registros correspondientes en el SICOIN y realizar las gestiones necesarias ante el departamento de contabilidad del estado de Ministerio de Finanzas Publicas, realizar los procesos de baja de los bienes y de la actualziacion de las tarjetas de responsabilidad .</t>
    </r>
    <r>
      <rPr>
        <b/>
        <sz val="14"/>
        <color theme="1"/>
        <rFont val="Times New Roman"/>
        <family val="1"/>
      </rPr>
      <t>Quien:</t>
    </r>
    <r>
      <rPr>
        <sz val="14"/>
        <color theme="1"/>
        <rFont val="Times New Roman"/>
        <family val="1"/>
      </rPr>
      <t xml:space="preserve"> Encargado de Inventarios.</t>
    </r>
    <r>
      <rPr>
        <b/>
        <sz val="14"/>
        <color theme="1"/>
        <rFont val="Times New Roman"/>
        <family val="1"/>
      </rPr>
      <t>Cuando</t>
    </r>
    <r>
      <rPr>
        <sz val="14"/>
        <color theme="1"/>
        <rFont val="Times New Roman"/>
        <family val="1"/>
      </rPr>
      <t>: Mensualmente.</t>
    </r>
  </si>
  <si>
    <t>Recursos Internos: Materiales (Equipo de oficina suministros de oficina), recurso humano y tecnologico</t>
  </si>
  <si>
    <t>Encargado de Invetarios</t>
  </si>
  <si>
    <t>Esta en proceso la conciliacion de saldos de inventarios</t>
  </si>
  <si>
    <t>1. Autorizaciones y Aprobaciones 2. Controles de actualizacion de normativa propia de la entidad, politicas y procedimientos internos. 3. Instrucciones por escrito</t>
  </si>
  <si>
    <t>Despacho Supeiror, Direccion Ejecutiva, Recursos Humanos. Estructura Organizacional</t>
  </si>
  <si>
    <r>
      <rPr>
        <b/>
        <sz val="14"/>
        <color theme="1"/>
        <rFont val="Times New Roman"/>
        <family val="1"/>
      </rPr>
      <t>Que</t>
    </r>
    <r>
      <rPr>
        <sz val="14"/>
        <color theme="1"/>
        <rFont val="Times New Roman"/>
        <family val="1"/>
      </rPr>
      <t xml:space="preserve">: Actualizar el organigrama institucional previa aprobacion de la modificacion del Acuerdo Gubernativo de la creacion de la DEMI, para su aprobacion y autorizacion de parte de Despacho Superior </t>
    </r>
    <r>
      <rPr>
        <b/>
        <sz val="14"/>
        <color theme="1"/>
        <rFont val="Times New Roman"/>
        <family val="1"/>
      </rPr>
      <t xml:space="preserve">Como: </t>
    </r>
    <r>
      <rPr>
        <sz val="14"/>
        <color theme="1"/>
        <rFont val="Times New Roman"/>
        <family val="1"/>
      </rPr>
      <t>Contratando un consultor especializado con apoyo de coperacion internacional, para que conjuntamente con el personal clave  intitucional se actualice la estructura organizacional de la Entidad .</t>
    </r>
    <r>
      <rPr>
        <b/>
        <sz val="14"/>
        <color theme="1"/>
        <rFont val="Times New Roman"/>
        <family val="1"/>
      </rPr>
      <t xml:space="preserve">Quien: </t>
    </r>
    <r>
      <rPr>
        <sz val="14"/>
        <color theme="1"/>
        <rFont val="Times New Roman"/>
        <family val="1"/>
      </rPr>
      <t xml:space="preserve">Despacho Superior quien podra delegar a un comite </t>
    </r>
    <r>
      <rPr>
        <b/>
        <sz val="14"/>
        <color theme="1"/>
        <rFont val="Times New Roman"/>
        <family val="1"/>
      </rPr>
      <t>Cuando</t>
    </r>
    <r>
      <rPr>
        <sz val="14"/>
        <color theme="1"/>
        <rFont val="Times New Roman"/>
        <family val="1"/>
      </rPr>
      <t>: Mensualmente</t>
    </r>
  </si>
  <si>
    <t>Recursos Internos: Materiales (Equipo de oficina suministros de oficina), recurso humano y tecnologico. Recursos Externos: Humanos, un Consultor</t>
  </si>
  <si>
    <t>Defensora de la Mujer Indigena (Despacho Superior)</t>
  </si>
  <si>
    <t>Esta en proceso la autorizacion de la solicitud de modificacion al Acuerdo Gubernativo No 525-99 realziado el Ministerio de Gobernacion</t>
  </si>
  <si>
    <t>1. Autorizaciones y Aprobaciones. 2. Controles de actualizacion de normativa propia de la Entidad, politicas y procedimeintos internos 3. Instrucciones por escrito</t>
  </si>
  <si>
    <t>Intitucional (Despacho Superior, Direccion Ejecutiva y Recursos Humanos) Reglamento Organico Interno Desactualizado</t>
  </si>
  <si>
    <r>
      <rPr>
        <b/>
        <sz val="14"/>
        <color theme="1"/>
        <rFont val="Times New Roman"/>
        <family val="1"/>
      </rPr>
      <t>Que</t>
    </r>
    <r>
      <rPr>
        <sz val="14"/>
        <color theme="1"/>
        <rFont val="Times New Roman"/>
        <family val="1"/>
      </rPr>
      <t xml:space="preserve">: Actualizar el Reglamento Organico Interno Intitucional </t>
    </r>
    <r>
      <rPr>
        <b/>
        <sz val="14"/>
        <color theme="1"/>
        <rFont val="Times New Roman"/>
        <family val="1"/>
      </rPr>
      <t xml:space="preserve">Como:  </t>
    </r>
    <r>
      <rPr>
        <sz val="14"/>
        <color theme="1"/>
        <rFont val="Times New Roman"/>
        <family val="1"/>
      </rPr>
      <t xml:space="preserve">Contratando un Consultor especializado con apoyo de coperacion internacional para que conjutnamente con el personal clave se actualice el Reglamento Organico Interno </t>
    </r>
    <r>
      <rPr>
        <b/>
        <sz val="14"/>
        <color theme="1"/>
        <rFont val="Times New Roman"/>
        <family val="1"/>
      </rPr>
      <t xml:space="preserve">Quien: </t>
    </r>
    <r>
      <rPr>
        <sz val="14"/>
        <color theme="1"/>
        <rFont val="Times New Roman"/>
        <family val="1"/>
      </rPr>
      <t>Despacho Superior que podra delegar a un comite</t>
    </r>
    <r>
      <rPr>
        <b/>
        <sz val="14"/>
        <color theme="1"/>
        <rFont val="Times New Roman"/>
        <family val="1"/>
      </rPr>
      <t xml:space="preserve"> </t>
    </r>
    <r>
      <rPr>
        <sz val="14"/>
        <color theme="1"/>
        <rFont val="Times New Roman"/>
        <family val="1"/>
      </rPr>
      <t xml:space="preserve"> </t>
    </r>
    <r>
      <rPr>
        <b/>
        <sz val="14"/>
        <color theme="1"/>
        <rFont val="Times New Roman"/>
        <family val="1"/>
      </rPr>
      <t>Cuando</t>
    </r>
    <r>
      <rPr>
        <sz val="14"/>
        <color theme="1"/>
        <rFont val="Times New Roman"/>
        <family val="1"/>
      </rPr>
      <t>: Mensualmente</t>
    </r>
  </si>
  <si>
    <t>1. Autorizaciones y Aporbaciones 2. Controles fisicos sobre recursos y bienes. 3. Controles de segumiento de aspectos operativos, finacieros y de gestion. 4. intrucciones por escrito</t>
  </si>
  <si>
    <t>Recursos Internos: Recursos Humano, Financiero(asignacion de presupuesto). Recurso Externo:solicitar coperacion internacional</t>
  </si>
  <si>
    <t>Encargado de Informatica</t>
  </si>
  <si>
    <t>Se necesita almacenamiento   de forma mesnual, derivado a que se tiene la informacion de Sede Central y Sedes Reionales en servidor de almacenamiento NAS  ya que es el backups del personal de DEMI</t>
  </si>
  <si>
    <r>
      <rPr>
        <b/>
        <sz val="14"/>
        <color theme="1"/>
        <rFont val="Times New Roman"/>
        <family val="1"/>
      </rPr>
      <t>Que:</t>
    </r>
    <r>
      <rPr>
        <sz val="14"/>
        <color theme="1"/>
        <rFont val="Times New Roman"/>
        <family val="1"/>
      </rPr>
      <t xml:space="preserve"> Se realice la compra de UPS para la proteccion de el euipo de compunto  de sede centrla como sedes reagionales derivado a los apagones electricos ya que el equipo  esta expuesto a daños.</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solciitar una donacion </t>
    </r>
    <r>
      <rPr>
        <b/>
        <sz val="14"/>
        <color theme="1"/>
        <rFont val="Times New Roman"/>
        <family val="1"/>
      </rPr>
      <t>Quien:</t>
    </r>
    <r>
      <rPr>
        <sz val="14"/>
        <color theme="1"/>
        <rFont val="Times New Roman"/>
        <family val="1"/>
      </rPr>
      <t xml:space="preserve"> Defensora de la Mujer Indigena (Despacho Superior)</t>
    </r>
    <r>
      <rPr>
        <b/>
        <sz val="14"/>
        <color theme="1"/>
        <rFont val="Times New Roman"/>
        <family val="1"/>
      </rPr>
      <t xml:space="preserve"> Cuando: </t>
    </r>
    <r>
      <rPr>
        <sz val="14"/>
        <color theme="1"/>
        <rFont val="Times New Roman"/>
        <family val="1"/>
      </rPr>
      <t>Semestral</t>
    </r>
  </si>
  <si>
    <t>Se ncesita con carácter urgente la compra dicha herramienta y asi evitar daños colaterales en las piezas de cada equipo de computo como en sistemas operativos, entre otros.</t>
  </si>
  <si>
    <t>1. Autorizaciones y Aporbaciones 2. Controles fisicos sobre recursos y bienes. 3. Controles de segumiento de aspectos operativos, finacieros y de gestion. 4. intrucciones por escrito. 5. Verificacion sobre integridad, exactitud y seguridad de la informacion</t>
  </si>
  <si>
    <t>Se necesita la herramienta con la finalidad de  tener un respaldo de seguridad tanto para el personal com para los bienes a nivel Intitucional (Sede Central y Sedes Rrgionales)</t>
  </si>
  <si>
    <t>1. Autorizaciones y Aporbaciones 2. Controles fisicos sobre recursos y bienes. 3. Controles de segumiento de aspectos operativos, finacieros y de gestion. 4. intrucciones por escrito 5. Verificacion sobre integridad, exactitud y seguridad de la informacion</t>
  </si>
  <si>
    <t>No se tiene ninguna prevension de incendios</t>
  </si>
  <si>
    <t>No se tiene  a nivel nacional equipo de prevencion necesaria por cualqueir emergecia natural, accidentes electricos entre otros</t>
  </si>
  <si>
    <r>
      <rPr>
        <b/>
        <sz val="14"/>
        <color theme="1"/>
        <rFont val="Times New Roman"/>
        <family val="1"/>
      </rPr>
      <t>Que:</t>
    </r>
    <r>
      <rPr>
        <sz val="14"/>
        <color theme="1"/>
        <rFont val="Times New Roman"/>
        <family val="1"/>
      </rPr>
      <t xml:space="preserve"> Se tiene un servidor Nas de almacenamiento de informacion para todos los usuarios de la Defensoria de la Mujer Indigena pero se necesita mas recurso de discos duros para el almacenamiento de informacion de usuarios.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solciitar una donacion </t>
    </r>
    <r>
      <rPr>
        <b/>
        <sz val="14"/>
        <color theme="1"/>
        <rFont val="Times New Roman"/>
        <family val="1"/>
      </rPr>
      <t>Quien:</t>
    </r>
    <r>
      <rPr>
        <sz val="14"/>
        <color theme="1"/>
        <rFont val="Times New Roman"/>
        <family val="1"/>
      </rPr>
      <t xml:space="preserve">  Encargado de Informatica </t>
    </r>
    <r>
      <rPr>
        <b/>
        <sz val="14"/>
        <color theme="1"/>
        <rFont val="Times New Roman"/>
        <family val="1"/>
      </rPr>
      <t xml:space="preserve"> Cuando: </t>
    </r>
    <r>
      <rPr>
        <sz val="14"/>
        <color theme="1"/>
        <rFont val="Times New Roman"/>
        <family val="1"/>
      </rPr>
      <t>Mesnualmente</t>
    </r>
  </si>
  <si>
    <r>
      <rPr>
        <b/>
        <sz val="14"/>
        <color theme="1"/>
        <rFont val="Times New Roman"/>
        <family val="1"/>
      </rPr>
      <t>Que:</t>
    </r>
    <r>
      <rPr>
        <sz val="14"/>
        <color theme="1"/>
        <rFont val="Times New Roman"/>
        <family val="1"/>
      </rPr>
      <t xml:space="preserve"> Se realice la adquisicion de herramienta necesaria para la vigilancia y integridad de el personal de la DEMI.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solciitar una donacion </t>
    </r>
    <r>
      <rPr>
        <b/>
        <sz val="14"/>
        <color theme="1"/>
        <rFont val="Times New Roman"/>
        <family val="1"/>
      </rPr>
      <t>Quien:</t>
    </r>
    <r>
      <rPr>
        <sz val="14"/>
        <color theme="1"/>
        <rFont val="Times New Roman"/>
        <family val="1"/>
      </rPr>
      <t xml:space="preserve"> Encargado de Informatica</t>
    </r>
    <r>
      <rPr>
        <b/>
        <sz val="14"/>
        <color theme="1"/>
        <rFont val="Times New Roman"/>
        <family val="1"/>
      </rPr>
      <t xml:space="preserve"> Cuando: </t>
    </r>
    <r>
      <rPr>
        <sz val="14"/>
        <color theme="1"/>
        <rFont val="Times New Roman"/>
        <family val="1"/>
      </rPr>
      <t>Semestral</t>
    </r>
  </si>
  <si>
    <r>
      <rPr>
        <b/>
        <sz val="14"/>
        <color theme="1"/>
        <rFont val="Times New Roman"/>
        <family val="1"/>
      </rPr>
      <t>Que:</t>
    </r>
    <r>
      <rPr>
        <sz val="14"/>
        <color theme="1"/>
        <rFont val="Times New Roman"/>
        <family val="1"/>
      </rPr>
      <t xml:space="preserve"> No se tiene alarma para Intitucion tanto seguridad como sensores de humo contra incedios en Sede Central y Sedes Regionales.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solcitar una donacion </t>
    </r>
    <r>
      <rPr>
        <b/>
        <sz val="14"/>
        <color theme="1"/>
        <rFont val="Times New Roman"/>
        <family val="1"/>
      </rPr>
      <t>Quien:</t>
    </r>
    <r>
      <rPr>
        <sz val="14"/>
        <color theme="1"/>
        <rFont val="Times New Roman"/>
        <family val="1"/>
      </rPr>
      <t xml:space="preserve"> Encargado de Informatica en conjunto con SubdirecionAdministrativa</t>
    </r>
    <r>
      <rPr>
        <b/>
        <sz val="14"/>
        <color theme="1"/>
        <rFont val="Times New Roman"/>
        <family val="1"/>
      </rPr>
      <t xml:space="preserve"> Cuando: </t>
    </r>
    <r>
      <rPr>
        <sz val="14"/>
        <color theme="1"/>
        <rFont val="Times New Roman"/>
        <family val="1"/>
      </rPr>
      <t>Semestral</t>
    </r>
  </si>
  <si>
    <r>
      <rPr>
        <b/>
        <sz val="14"/>
        <color theme="1"/>
        <rFont val="Times New Roman"/>
        <family val="1"/>
      </rPr>
      <t>Que:</t>
    </r>
    <r>
      <rPr>
        <sz val="14"/>
        <color theme="1"/>
        <rFont val="Times New Roman"/>
        <family val="1"/>
      </rPr>
      <t xml:space="preserve"> No se tiene equipo de prevenison contra incenidos a nivel Intitucional por el cual es necesrio obenter la adquisicion de extinguidores.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solcitar una donacion </t>
    </r>
    <r>
      <rPr>
        <b/>
        <sz val="14"/>
        <color theme="1"/>
        <rFont val="Times New Roman"/>
        <family val="1"/>
      </rPr>
      <t>Quien:</t>
    </r>
    <r>
      <rPr>
        <sz val="14"/>
        <color theme="1"/>
        <rFont val="Times New Roman"/>
        <family val="1"/>
      </rPr>
      <t xml:space="preserve"> Encargo de Informatica  en conjunto  con SubdirecionAdministrativa </t>
    </r>
    <r>
      <rPr>
        <b/>
        <sz val="14"/>
        <color theme="1"/>
        <rFont val="Times New Roman"/>
        <family val="1"/>
      </rPr>
      <t xml:space="preserve"> Cuando: </t>
    </r>
    <r>
      <rPr>
        <sz val="14"/>
        <color theme="1"/>
        <rFont val="Times New Roman"/>
        <family val="1"/>
      </rPr>
      <t>Anual</t>
    </r>
  </si>
  <si>
    <r>
      <rPr>
        <b/>
        <sz val="14"/>
        <color theme="1"/>
        <rFont val="Times New Roman"/>
        <family val="1"/>
      </rPr>
      <t>Que:</t>
    </r>
    <r>
      <rPr>
        <sz val="14"/>
        <color theme="1"/>
        <rFont val="Times New Roman"/>
        <family val="1"/>
      </rPr>
      <t xml:space="preserve"> No se tiene señalizacion de ruta de evacuacion por cualquier siniesto,  para el personal de DEMI.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solcitar una donacion o apoyo de CONRED para la señalizacion. </t>
    </r>
    <r>
      <rPr>
        <b/>
        <sz val="14"/>
        <color theme="1"/>
        <rFont val="Times New Roman"/>
        <family val="1"/>
      </rPr>
      <t>Quien:</t>
    </r>
    <r>
      <rPr>
        <sz val="14"/>
        <color theme="1"/>
        <rFont val="Times New Roman"/>
        <family val="1"/>
      </rPr>
      <t xml:space="preserve"> Subdireccion Administrativa</t>
    </r>
    <r>
      <rPr>
        <b/>
        <sz val="14"/>
        <color theme="1"/>
        <rFont val="Times New Roman"/>
        <family val="1"/>
      </rPr>
      <t xml:space="preserve"> Cuando: </t>
    </r>
    <r>
      <rPr>
        <sz val="14"/>
        <color theme="1"/>
        <rFont val="Times New Roman"/>
        <family val="1"/>
      </rPr>
      <t>Anual</t>
    </r>
  </si>
  <si>
    <t>Direccion Ejecutiva</t>
  </si>
  <si>
    <t>No se tiene ninguna prevension de ruta de evacuacion a nivel central y regional</t>
  </si>
  <si>
    <t>No se tiene equipo para el resguardo de informacion digital  de comunicación social (videos, fotos, entre otros)</t>
  </si>
  <si>
    <t xml:space="preserve">1. Controles de Segumiento de  sobre aspectos operativos finacierons y de gestion. 2. Instrucciones por escrito. 3. Auotrizaciones y Aprobaciones. </t>
  </si>
  <si>
    <t>Dirección Administrativa Financiera, falta de ejecución de cuota financiera.</t>
  </si>
  <si>
    <r>
      <rPr>
        <b/>
        <sz val="14"/>
        <color theme="1"/>
        <rFont val="Times New Roman"/>
        <family val="1"/>
      </rPr>
      <t>Que</t>
    </r>
    <r>
      <rPr>
        <sz val="14"/>
        <color theme="1"/>
        <rFont val="Times New Roman"/>
        <family val="1"/>
      </rPr>
      <t xml:space="preserve">:Llas direcciones y unidades solicitan correctamente sus cuotas financieras y deacuerdo a la programacion de las actividades dentro del POA.  </t>
    </r>
    <r>
      <rPr>
        <b/>
        <sz val="14"/>
        <color theme="1"/>
        <rFont val="Times New Roman"/>
        <family val="1"/>
      </rPr>
      <t xml:space="preserve">Como: </t>
    </r>
    <r>
      <rPr>
        <sz val="14"/>
        <color theme="1"/>
        <rFont val="Times New Roman"/>
        <family val="1"/>
      </rPr>
      <t xml:space="preserve">Dando cumplimiento al POA. </t>
    </r>
    <r>
      <rPr>
        <b/>
        <sz val="14"/>
        <color theme="1"/>
        <rFont val="Times New Roman"/>
        <family val="1"/>
      </rPr>
      <t>Quien:</t>
    </r>
    <r>
      <rPr>
        <sz val="14"/>
        <color theme="1"/>
        <rFont val="Times New Roman"/>
        <family val="1"/>
      </rPr>
      <t xml:space="preserve"> Todas las Direcciones y unidades que tiene presupuesto.</t>
    </r>
    <r>
      <rPr>
        <b/>
        <sz val="14"/>
        <color theme="1"/>
        <rFont val="Times New Roman"/>
        <family val="1"/>
      </rPr>
      <t xml:space="preserve">  </t>
    </r>
    <r>
      <rPr>
        <sz val="14"/>
        <color theme="1"/>
        <rFont val="Times New Roman"/>
        <family val="1"/>
      </rPr>
      <t xml:space="preserve"> </t>
    </r>
    <r>
      <rPr>
        <b/>
        <sz val="14"/>
        <color theme="1"/>
        <rFont val="Times New Roman"/>
        <family val="1"/>
      </rPr>
      <t xml:space="preserve"> </t>
    </r>
    <r>
      <rPr>
        <sz val="14"/>
        <color theme="1"/>
        <rFont val="Times New Roman"/>
        <family val="1"/>
      </rPr>
      <t xml:space="preserve"> </t>
    </r>
    <r>
      <rPr>
        <b/>
        <sz val="14"/>
        <color theme="1"/>
        <rFont val="Times New Roman"/>
        <family val="1"/>
      </rPr>
      <t>Cuando</t>
    </r>
    <r>
      <rPr>
        <sz val="14"/>
        <color theme="1"/>
        <rFont val="Times New Roman"/>
        <family val="1"/>
      </rPr>
      <t>: Las cuotas mensuales y cuatrimestral.</t>
    </r>
  </si>
  <si>
    <t>Recurso Interno: Humano, y recursos materiales y equipo  de oficinas</t>
  </si>
  <si>
    <t>Encargado de Presupuesto</t>
  </si>
  <si>
    <t>Encargado de Comunicación Social</t>
  </si>
  <si>
    <r>
      <rPr>
        <b/>
        <sz val="14"/>
        <color theme="1"/>
        <rFont val="Times New Roman"/>
        <family val="1"/>
      </rPr>
      <t>Que:</t>
    </r>
    <r>
      <rPr>
        <sz val="14"/>
        <color theme="1"/>
        <rFont val="Times New Roman"/>
        <family val="1"/>
      </rPr>
      <t xml:space="preserve"> se obtenga la adquisicion de equipo nuevo actualizado apra uso del personal y asi dar mas resultados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solciitar una donacion </t>
    </r>
    <r>
      <rPr>
        <b/>
        <sz val="14"/>
        <color theme="1"/>
        <rFont val="Times New Roman"/>
        <family val="1"/>
      </rPr>
      <t>Quien:</t>
    </r>
    <r>
      <rPr>
        <sz val="14"/>
        <color theme="1"/>
        <rFont val="Times New Roman"/>
        <family val="1"/>
      </rPr>
      <t xml:space="preserve">  Encargado de Comunicacion Social </t>
    </r>
    <r>
      <rPr>
        <b/>
        <sz val="14"/>
        <color theme="1"/>
        <rFont val="Times New Roman"/>
        <family val="1"/>
      </rPr>
      <t xml:space="preserve"> Cuando: </t>
    </r>
    <r>
      <rPr>
        <sz val="14"/>
        <color theme="1"/>
        <rFont val="Times New Roman"/>
        <family val="1"/>
      </rPr>
      <t>Mesnualmente</t>
    </r>
  </si>
  <si>
    <r>
      <rPr>
        <b/>
        <sz val="14"/>
        <color theme="1"/>
        <rFont val="Times New Roman"/>
        <family val="1"/>
      </rPr>
      <t>Que:</t>
    </r>
    <r>
      <rPr>
        <sz val="14"/>
        <color theme="1"/>
        <rFont val="Times New Roman"/>
        <family val="1"/>
      </rPr>
      <t xml:space="preserve"> Se realice la adquisicion de herramienta necesaria para la vigilancia y integridad de el personal de la DEMI. </t>
    </r>
    <r>
      <rPr>
        <b/>
        <sz val="14"/>
        <color theme="1"/>
        <rFont val="Times New Roman"/>
        <family val="1"/>
      </rPr>
      <t>Como:</t>
    </r>
    <r>
      <rPr>
        <sz val="14"/>
        <color theme="1"/>
        <rFont val="Times New Roman"/>
        <family val="1"/>
      </rPr>
      <t xml:space="preserve"> Proyectando presupuesto para la ejecucion del gasto necesario con urgencia o girando intrucciones para reprogramacion de POA, o solciitar una donacion </t>
    </r>
    <r>
      <rPr>
        <b/>
        <sz val="14"/>
        <color theme="1"/>
        <rFont val="Times New Roman"/>
        <family val="1"/>
      </rPr>
      <t>Quien:</t>
    </r>
    <r>
      <rPr>
        <sz val="14"/>
        <color theme="1"/>
        <rFont val="Times New Roman"/>
        <family val="1"/>
      </rPr>
      <t xml:space="preserve"> Encargado de Comunicacion Social</t>
    </r>
    <r>
      <rPr>
        <b/>
        <sz val="14"/>
        <color theme="1"/>
        <rFont val="Times New Roman"/>
        <family val="1"/>
      </rPr>
      <t xml:space="preserve"> Cuando: </t>
    </r>
    <r>
      <rPr>
        <sz val="14"/>
        <color theme="1"/>
        <rFont val="Times New Roman"/>
        <family val="1"/>
      </rPr>
      <t>Semestral</t>
    </r>
  </si>
  <si>
    <t xml:space="preserve">Actualmente se esta negociendo con el donante Intituto Holandes, para  la contratacion del consultor para la actualicacion del ROI  lo cual dependera de la autorizacion del Ministerio de Gobernacion para poder actualziarlo, la cual es ta en proceso </t>
  </si>
  <si>
    <t>1. Controles sobre gestion de Recursos Humanos. 2. Controles de actualzacion de normativa propia de la identida , politica y procedimientos internos. 3.Controles de supervision que considere la Entidad para el fortalecimiento de control interno.</t>
  </si>
  <si>
    <t>Recursos Humanos,Suspensiones de los trabajadores de DEMI</t>
  </si>
  <si>
    <r>
      <rPr>
        <b/>
        <sz val="14"/>
        <color theme="1"/>
        <rFont val="Times New Roman"/>
        <family val="1"/>
      </rPr>
      <t xml:space="preserve">Que: </t>
    </r>
    <r>
      <rPr>
        <sz val="14"/>
        <color theme="1"/>
        <rFont val="Times New Roman"/>
        <family val="1"/>
      </rPr>
      <t xml:space="preserve">El personal bajo renclon 011 cumnpla con realizar ls notificaciones correspondientes,avisos y envie la documentacion necesaria para realziar la gestion ante la ONSEC  </t>
    </r>
    <r>
      <rPr>
        <b/>
        <sz val="14"/>
        <color theme="1"/>
        <rFont val="Times New Roman"/>
        <family val="1"/>
      </rPr>
      <t xml:space="preserve">Como: </t>
    </r>
    <r>
      <rPr>
        <sz val="14"/>
        <color theme="1"/>
        <rFont val="Times New Roman"/>
        <family val="1"/>
      </rPr>
      <t xml:space="preserve">Que se presente de forma fisica y electronica los documentos en el tiempo establecido </t>
    </r>
    <r>
      <rPr>
        <b/>
        <sz val="14"/>
        <color theme="1"/>
        <rFont val="Times New Roman"/>
        <family val="1"/>
      </rPr>
      <t>Quien:</t>
    </r>
    <r>
      <rPr>
        <sz val="14"/>
        <color theme="1"/>
        <rFont val="Times New Roman"/>
        <family val="1"/>
      </rPr>
      <t>Todos los empleados bajo el renglon 011 personal permanete</t>
    </r>
    <r>
      <rPr>
        <b/>
        <sz val="14"/>
        <color theme="1"/>
        <rFont val="Times New Roman"/>
        <family val="1"/>
      </rPr>
      <t xml:space="preserve"> </t>
    </r>
    <r>
      <rPr>
        <sz val="14"/>
        <color theme="1"/>
        <rFont val="Times New Roman"/>
        <family val="1"/>
      </rPr>
      <t xml:space="preserve"> </t>
    </r>
    <r>
      <rPr>
        <b/>
        <sz val="14"/>
        <color theme="1"/>
        <rFont val="Times New Roman"/>
        <family val="1"/>
      </rPr>
      <t xml:space="preserve">Cuando: </t>
    </r>
    <r>
      <rPr>
        <sz val="14"/>
        <color theme="1"/>
        <rFont val="Times New Roman"/>
        <family val="1"/>
      </rPr>
      <t>Semanalmente</t>
    </r>
  </si>
  <si>
    <t>Recurso Interno: Humano, y recursos materiales y equipo  de oficinas y tecnologico. Recurso Externo: Recurso Humano (Personal de Onsec e IGSS)</t>
  </si>
  <si>
    <t>Asistente de Recursos Humanos y Analista de Gestión de Personal</t>
  </si>
  <si>
    <t>Declaración de empleados de nuevo ingreso regulares ante la Onsec, por asignacion de complemento salarial, asi mismo el incumplimiento al Pacto Colectivo</t>
  </si>
  <si>
    <t>Que el personal de la Defensoría de la Mujer Indígena no goce del derecho de Complemento Salarial en el tiempo establecido, según la Ley de Servicio Civil y según el Acuerdo Gubernativo 292-2021, asi mismo la inconformidad del personal de no cumplimiento al pacto colectivo</t>
  </si>
  <si>
    <t>01-01-2022 Al 31-12-2022</t>
  </si>
  <si>
    <t>01-01-2023--31-12-2023</t>
  </si>
  <si>
    <t xml:space="preserve">Actualización, formación y capacitación, en temas relacionados a los objetivos, mision y vision de DEMI para  brindar una mejor atención a los usuarias internos y externos. </t>
  </si>
  <si>
    <t>Se esta buscnado el apoyo de copeeracion internacional  para la implmentacion de sistema de Atencion de Casos</t>
  </si>
  <si>
    <t xml:space="preserve">Se han comprado 2 discos duros </t>
  </si>
  <si>
    <t>Se adquirio cierta cantidad de ups pero es insuficiente para mitigar el riesgo</t>
  </si>
  <si>
    <t>Accidentes Automovilísticos</t>
  </si>
  <si>
    <t>El complemento salarial es automatico según nomativa del año 2023, para el personal  que opcupa puestos excentos</t>
  </si>
  <si>
    <t>Istitucional (Recursos Humanos)</t>
  </si>
  <si>
    <t xml:space="preserve">Se ha disminiudo el saldo por conciliar </t>
  </si>
  <si>
    <t>Existe una de la estructura organizacional de DEMI como  propuesta y  pendiente de aporbacion por desapcho.</t>
  </si>
  <si>
    <t>01-01-2023 al 31-12-2023</t>
  </si>
  <si>
    <t>C-1</t>
  </si>
  <si>
    <t>C-3</t>
  </si>
  <si>
    <t>E-3</t>
  </si>
  <si>
    <t>O-17</t>
  </si>
  <si>
    <t>O-19</t>
  </si>
  <si>
    <t>01-01-2023 AL 31-12-2023</t>
  </si>
  <si>
    <t>9 No Tolerables - 6 Gestionables = 15 Riesgos</t>
  </si>
  <si>
    <t>Se realizo la adquisicon de ups , impresora multifuncional a color. Faltan: camaras, microfonos y computadora.</t>
  </si>
  <si>
    <t>Riesgo residual tolerable que no requiere atención inmediata. Es gestionado razonablemente por el control interno de la entidad.</t>
  </si>
  <si>
    <t>Riesgo residual no tolerable con mayor exposición a no alcanzar los objetivos, es necesario replantear la estrategia a la respuesta al riesgo. Requiere atención inmediata.</t>
  </si>
  <si>
    <t>10.01 A 15.00</t>
  </si>
  <si>
    <t>Espacio insufienciente</t>
  </si>
  <si>
    <t>Verificacion del espacio fisico</t>
  </si>
  <si>
    <t>Anual</t>
  </si>
  <si>
    <t>Autoridades Competentes</t>
  </si>
  <si>
    <t>Bajo</t>
  </si>
  <si>
    <t>Reglamento Organico Interno</t>
  </si>
  <si>
    <t xml:space="preserve">Revisiòn del ROI y su Aprobaciòn </t>
  </si>
  <si>
    <t>Semestral</t>
  </si>
  <si>
    <t>Capacitaciòn al personal en temas relacionados a los objetivos, misiòn y visiòn de DEMI</t>
  </si>
  <si>
    <t>Tolerable</t>
  </si>
  <si>
    <t xml:space="preserve">Conformar grupos para dar la capacitaciòn, impartir los temas </t>
  </si>
  <si>
    <t>Semetral</t>
  </si>
  <si>
    <t>Insumos terapèuticos y mobiliario adecuado</t>
  </si>
  <si>
    <t>Adquisiciòn de los insumosterapèuticos y mobiliario</t>
  </si>
  <si>
    <t>registro y/o base de datos</t>
  </si>
  <si>
    <t>Implementaciòn de la base de datos</t>
  </si>
  <si>
    <t xml:space="preserve">Personal incompleto </t>
  </si>
  <si>
    <t>Evaluar de acuerdo a la necesidad</t>
  </si>
  <si>
    <t>Mensual</t>
  </si>
  <si>
    <t>Manual de procedimientos Administrativos</t>
  </si>
  <si>
    <t>Aprobacion</t>
  </si>
  <si>
    <t>Discos Duros</t>
  </si>
  <si>
    <t>Programacion y adquicision de discos</t>
  </si>
  <si>
    <t>Informatica y autoridades competentes</t>
  </si>
  <si>
    <t>Camaras</t>
  </si>
  <si>
    <t>Programacion y adquicision de camaras</t>
  </si>
  <si>
    <t>Sistema contra incendio</t>
  </si>
  <si>
    <t>Programacion y adquicision del Sistema contra incendio</t>
  </si>
  <si>
    <t>Extinguidores</t>
  </si>
  <si>
    <t>Programacion y adquicision de Extinguidores</t>
  </si>
  <si>
    <t>Rotulos de señalizaciones</t>
  </si>
  <si>
    <t>Programacion y adquicision  de rotulos de señalizaciones</t>
  </si>
  <si>
    <t>Ejecucion del Plan Opertativo anual</t>
  </si>
  <si>
    <t>Ejecucion de la Programacion de actividades</t>
  </si>
  <si>
    <t>Planificacion</t>
  </si>
  <si>
    <t>Accidentes</t>
  </si>
  <si>
    <t>Comunicación Inmediata con piloto y aseguradora</t>
  </si>
  <si>
    <t>anual (cuando ocurra el accidente con el vehiculo institucional</t>
  </si>
  <si>
    <t>Piloto y Subdireccion Administrativa</t>
  </si>
  <si>
    <t>Contratacion oportuna de personal</t>
  </si>
  <si>
    <t>Recursos Humanos y autoridades competentes</t>
  </si>
  <si>
    <t>Ejecucion de Cuota mensual</t>
  </si>
  <si>
    <t>Notificaciosn de la cuota financiera aprobado a las Unidades solicitantes</t>
  </si>
  <si>
    <t>Unidades solicitantes y Director UDAF y Encargado de Presupuesto</t>
  </si>
  <si>
    <t>Mantenimiento  de equipo</t>
  </si>
  <si>
    <t>Programacion para el mantenimiento y/o reparacion de los equipos</t>
  </si>
  <si>
    <t>Comunicación Social y autoridades competentes</t>
  </si>
  <si>
    <t>Equipo NAS</t>
  </si>
  <si>
    <t>Programacion y adquisicion del equipo</t>
  </si>
  <si>
    <t>compra de equipo</t>
  </si>
  <si>
    <t>Programacion y adquisicion de los equipos</t>
  </si>
  <si>
    <t>Suspensiones personal del IGSS</t>
  </si>
  <si>
    <t>Imnformacion oportuna de las suspensiones a RRHH</t>
  </si>
  <si>
    <t>mensual</t>
  </si>
  <si>
    <t>Recursos Humanos, Personal y autoridades competentes</t>
  </si>
  <si>
    <t>Vacaciones acumuladas</t>
  </si>
  <si>
    <t>Aprobacion de vacaciones cuando solicitan y/o contrataciòn de personal para cubrir vaciones</t>
  </si>
  <si>
    <t>Complemento Salarial</t>
  </si>
  <si>
    <t xml:space="preserve">Gestion oportuna del complemento salarial que ingresa por oposicion </t>
  </si>
  <si>
    <t>Contratacion de personal</t>
  </si>
  <si>
    <t>Gestion oportuna de contratacion del personal</t>
  </si>
  <si>
    <t>Notificacion extemporanea de contratos</t>
  </si>
  <si>
    <t>Gestion oportuna de Recursos Humanos</t>
  </si>
  <si>
    <t>Registro de movimiento de personal por los servicios que presta el Instituto Guatemalteco de Seguridad Social, por suspensiones de accidentes, enfermedad común y maternidad</t>
  </si>
  <si>
    <t xml:space="preserve">Movimiento de personal por suspensiones </t>
  </si>
  <si>
    <t>Entrega oportuna del informe al Patrono de la suspensiòn</t>
  </si>
  <si>
    <t xml:space="preserve">Conciliacion de saldo </t>
  </si>
  <si>
    <t>Revision y ubicación de documentacion (facturas, CUR contable, Libro de Inventario por parte de COPREDEH</t>
  </si>
  <si>
    <t>Encargado de Inventario y COPREDEH</t>
  </si>
  <si>
    <t xml:space="preserve">Organigrama institucional </t>
  </si>
  <si>
    <t>Existencia de la propuesta del organigrama institucional acorde al funcionamiemto actual de DEMI y su aprobaciòn</t>
  </si>
  <si>
    <t>Trimestral</t>
  </si>
  <si>
    <t>Materiales y suministros en Almacén</t>
  </si>
  <si>
    <t>Verificaciòn constante de materiales y suministros existentes</t>
  </si>
  <si>
    <t>Diario</t>
  </si>
  <si>
    <t>Encargada Unidad de Almacèn</t>
  </si>
  <si>
    <t>Riesgo residual que puede ser gestionado a través de opciones de control adicionales o respuestas especificas al riesgo.</t>
  </si>
  <si>
    <t>MATRIZ DE TOLERANCIA AL RIESGO</t>
  </si>
  <si>
    <t>PRIORIZACIÓN</t>
  </si>
  <si>
    <t>Se aprobaron algunos manuales ( proyectos, desarrollo politico legal, información publica, udai) y otros estan en proceso de aprobación: rrhh, udaf y actualización de atención integral de casos.</t>
  </si>
  <si>
    <t>Compra de equipo tecnológico actualizado  (Computadoras, cañonera, cámaras y micrófonos)</t>
  </si>
  <si>
    <t>Registro de movimiento de personal por los servicios que presta el Instituto Guatemalteco de Seguridad Social, por suspensiones de: maternidad, enfermedad comun y accidentes.</t>
  </si>
  <si>
    <t xml:space="preserve">La definicion de las lineas de trabajo de la DEMI que  permita la actualizacíon en el reglamento organico interno en el marco de la defensa de los  derechos de las mujeres indígenas. </t>
  </si>
  <si>
    <t xml:space="preserve">Hay personal contratada bajo renglon 183, por el tipo de contratacion es temporal, eso hace que el proceso, queda suspendido, afectando a las usuarias </t>
  </si>
  <si>
    <t>Alto</t>
  </si>
  <si>
    <t>No Tolerable</t>
  </si>
  <si>
    <t>Falta de compra de UPS  a nivel central y regional Urgente para equipo de computo, como en switch de cada nivel de sede central, area de servidores, planta telefónica, entre otros.</t>
  </si>
  <si>
    <t>Switch y UPS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</si>
</sst>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sz val="15"/>
      <color theme="1"/>
      <name val="Times New Roman"/>
      <family val="1"/>
    </font>
    <font>
      <b/>
      <sz val="15"/>
      <color theme="1"/>
      <name val="Times New Roman"/>
      <family val="1"/>
    </font>
    <font>
      <sz val="14"/>
      <color theme="0"/>
      <name val="Times New Roman"/>
      <family val="1"/>
    </font>
    <font>
      <sz val="14"/>
      <color theme="1"/>
      <name val="Times New Roman"/>
      <family val="1"/>
    </font>
    <font>
      <b/>
      <sz val="14"/>
      <color theme="1"/>
      <name val="Times New Roman"/>
      <family val="1"/>
    </font>
    <font>
      <b/>
      <sz val="14"/>
      <color theme="0"/>
      <name val="Times New Roman"/>
      <family val="1"/>
    </font>
    <font>
      <sz val="28"/>
      <color theme="1"/>
      <name val="Times New Roman"/>
      <family val="1"/>
    </font>
    <font>
      <sz val="11"/>
      <color theme="1"/>
      <name val="Calibri"/>
      <family val="2"/>
      <scheme val="minor"/>
    </font>
    <font>
      <u/>
      <sz val="14"/>
      <color theme="1"/>
      <name val="Times New Roman"/>
      <family val="1"/>
    </font>
    <font>
      <b/>
      <sz val="9"/>
      <color indexed="81"/>
      <name val="Tahoma"/>
      <family val="2"/>
    </font>
    <font>
      <sz val="9"/>
      <color indexed="81"/>
      <name val="Tahoma"/>
      <family val="2"/>
    </font>
    <font>
      <sz val="14"/>
      <name val="Times New Roman"/>
      <family val="1"/>
    </font>
    <font>
      <sz val="11"/>
      <color rgb="FFFF0000"/>
      <name val="Calibri"/>
      <family val="2"/>
      <scheme val="minor"/>
    </font>
    <font>
      <b/>
      <sz val="18"/>
      <color rgb="FFFF0000"/>
      <name val="Calibri"/>
      <family val="2"/>
      <scheme val="minor"/>
    </font>
    <font>
      <sz val="9"/>
      <color indexed="81"/>
      <name val="Tahoma"/>
      <charset val="1"/>
    </font>
    <font>
      <b/>
      <sz val="9"/>
      <color indexed="81"/>
      <name val="Tahoma"/>
      <charset val="1"/>
    </font>
    <font>
      <b/>
      <sz val="12"/>
      <color theme="1"/>
      <name val="Times New Roman"/>
      <family val="1"/>
    </font>
  </fonts>
  <fills count="9">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theme="0"/>
        <bgColor indexed="64"/>
      </patternFill>
    </fill>
    <fill>
      <patternFill patternType="solid">
        <fgColor theme="0" tint="-0.49998474074526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diagonal/>
    </border>
    <border>
      <left style="thin">
        <color indexed="64"/>
      </left>
      <right style="thin">
        <color indexed="64"/>
      </right>
      <top style="thin">
        <color indexed="64"/>
      </top>
      <bottom/>
      <diagonal/>
    </border>
    <border>
      <left/>
      <right/>
      <top style="thin">
        <color theme="2"/>
      </top>
      <bottom/>
      <diagonal/>
    </border>
    <border>
      <left/>
      <right style="thin">
        <color theme="2"/>
      </right>
      <top style="thin">
        <color theme="2"/>
      </top>
      <bottom/>
      <diagonal/>
    </border>
    <border>
      <left/>
      <right/>
      <top style="thin">
        <color theme="2"/>
      </top>
      <bottom style="thin">
        <color indexed="64"/>
      </bottom>
      <diagonal/>
    </border>
    <border>
      <left style="thin">
        <color theme="2"/>
      </left>
      <right/>
      <top/>
      <bottom style="thin">
        <color indexed="64"/>
      </bottom>
      <diagonal/>
    </border>
    <border>
      <left style="thin">
        <color theme="2"/>
      </left>
      <right style="thin">
        <color theme="2"/>
      </right>
      <top style="thin">
        <color indexed="64"/>
      </top>
      <bottom style="thin">
        <color indexed="64"/>
      </bottom>
      <diagonal/>
    </border>
    <border>
      <left style="thin">
        <color indexed="64"/>
      </left>
      <right/>
      <top/>
      <bottom/>
      <diagonal/>
    </border>
    <border>
      <left style="thin">
        <color theme="2"/>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8" fillId="0" borderId="0" applyFont="0" applyFill="0" applyBorder="0" applyAlignment="0" applyProtection="0"/>
  </cellStyleXfs>
  <cellXfs count="115">
    <xf numFmtId="0" fontId="0" fillId="0" borderId="0" xfId="0"/>
    <xf numFmtId="0" fontId="4" fillId="0" borderId="0" xfId="0" applyFont="1"/>
    <xf numFmtId="0" fontId="3" fillId="6" borderId="6" xfId="0" applyFont="1" applyFill="1" applyBorder="1"/>
    <xf numFmtId="0" fontId="3" fillId="5" borderId="0" xfId="0" applyFont="1" applyFill="1" applyAlignment="1">
      <alignment wrapText="1"/>
    </xf>
    <xf numFmtId="0" fontId="4" fillId="0" borderId="10" xfId="0" applyFont="1" applyBorder="1"/>
    <xf numFmtId="0" fontId="3" fillId="6" borderId="5" xfId="0" applyFont="1" applyFill="1" applyBorder="1"/>
    <xf numFmtId="0" fontId="4" fillId="0" borderId="7" xfId="0" applyFont="1" applyBorder="1"/>
    <xf numFmtId="0" fontId="4" fillId="0" borderId="8" xfId="0" applyFont="1" applyBorder="1"/>
    <xf numFmtId="0" fontId="3" fillId="5" borderId="1" xfId="0" applyFont="1" applyFill="1" applyBorder="1" applyAlignment="1">
      <alignment wrapText="1"/>
    </xf>
    <xf numFmtId="0" fontId="4" fillId="0" borderId="1" xfId="0" applyFont="1" applyBorder="1"/>
    <xf numFmtId="0" fontId="4" fillId="0" borderId="3" xfId="0" applyFont="1" applyBorder="1"/>
    <xf numFmtId="0" fontId="4" fillId="0" borderId="0" xfId="0" applyFont="1" applyBorder="1"/>
    <xf numFmtId="0" fontId="4" fillId="2" borderId="2" xfId="0" applyFont="1" applyFill="1" applyBorder="1" applyAlignment="1">
      <alignment wrapText="1"/>
    </xf>
    <xf numFmtId="0" fontId="4" fillId="3" borderId="2" xfId="0" applyFont="1" applyFill="1" applyBorder="1" applyAlignment="1">
      <alignment wrapText="1"/>
    </xf>
    <xf numFmtId="0" fontId="4" fillId="4" borderId="2" xfId="0" applyFont="1" applyFill="1" applyBorder="1" applyAlignment="1">
      <alignment wrapText="1"/>
    </xf>
    <xf numFmtId="0" fontId="5" fillId="0" borderId="0" xfId="0" applyFont="1"/>
    <xf numFmtId="0" fontId="4" fillId="0" borderId="0" xfId="0" applyFont="1" applyAlignment="1">
      <alignment vertical="center"/>
    </xf>
    <xf numFmtId="0" fontId="6" fillId="5" borderId="1" xfId="0" applyFont="1" applyFill="1" applyBorder="1" applyAlignment="1">
      <alignment vertical="center"/>
    </xf>
    <xf numFmtId="0" fontId="6" fillId="5" borderId="1" xfId="0" applyFont="1" applyFill="1" applyBorder="1"/>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2" borderId="4" xfId="0" applyFont="1" applyFill="1" applyBorder="1" applyAlignment="1">
      <alignment horizontal="center"/>
    </xf>
    <xf numFmtId="0" fontId="4" fillId="6" borderId="0" xfId="0" applyFont="1" applyFill="1" applyBorder="1" applyAlignment="1">
      <alignment horizontal="center"/>
    </xf>
    <xf numFmtId="0" fontId="6" fillId="5" borderId="1" xfId="0" applyFont="1" applyFill="1" applyBorder="1" applyAlignment="1">
      <alignment horizontal="center" vertical="center"/>
    </xf>
    <xf numFmtId="0" fontId="3" fillId="5" borderId="1" xfId="0" applyFont="1" applyFill="1" applyBorder="1" applyAlignment="1">
      <alignment horizontal="center"/>
    </xf>
    <xf numFmtId="0" fontId="0" fillId="0" borderId="1" xfId="0" applyBorder="1" applyAlignment="1">
      <alignment horizontal="center"/>
    </xf>
    <xf numFmtId="0" fontId="4"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xf>
    <xf numFmtId="0" fontId="1" fillId="0" borderId="1" xfId="0" applyFont="1" applyBorder="1" applyAlignment="1">
      <alignment horizontal="left" wrapText="1"/>
    </xf>
    <xf numFmtId="0" fontId="4" fillId="0" borderId="0" xfId="0" applyFont="1" applyBorder="1" applyAlignment="1">
      <alignment horizontal="center"/>
    </xf>
    <xf numFmtId="0" fontId="4" fillId="6" borderId="1" xfId="0" applyFont="1" applyFill="1" applyBorder="1" applyAlignment="1">
      <alignment horizontal="center" vertical="center" wrapText="1"/>
    </xf>
    <xf numFmtId="43" fontId="4" fillId="6" borderId="2" xfId="1" applyNumberFormat="1" applyFont="1" applyFill="1" applyBorder="1" applyAlignment="1">
      <alignment horizontal="center" vertical="center" wrapText="1"/>
    </xf>
    <xf numFmtId="0" fontId="5" fillId="0" borderId="0" xfId="0" applyFont="1" applyBorder="1" applyAlignment="1"/>
    <xf numFmtId="0" fontId="0" fillId="0" borderId="1" xfId="0"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6" borderId="1" xfId="0" applyFont="1" applyFill="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vertical="center"/>
    </xf>
    <xf numFmtId="0" fontId="9" fillId="6" borderId="1" xfId="0" applyFont="1" applyFill="1" applyBorder="1" applyAlignment="1">
      <alignment horizontal="center" vertical="center"/>
    </xf>
    <xf numFmtId="0" fontId="4" fillId="6" borderId="1" xfId="0" applyFont="1" applyFill="1" applyBorder="1" applyAlignment="1">
      <alignment horizontal="center" vertical="top" wrapText="1"/>
    </xf>
    <xf numFmtId="14" fontId="4" fillId="6"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xf numFmtId="0" fontId="0" fillId="0" borderId="0" xfId="0" applyFill="1"/>
    <xf numFmtId="2" fontId="4" fillId="2"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6" borderId="1" xfId="0" applyFont="1" applyFill="1" applyBorder="1" applyAlignment="1">
      <alignment horizontal="justify" vertical="center" wrapText="1"/>
    </xf>
    <xf numFmtId="0" fontId="14" fillId="0" borderId="0" xfId="0" applyFont="1"/>
    <xf numFmtId="0" fontId="13" fillId="0" borderId="0" xfId="0" applyFont="1"/>
    <xf numFmtId="0" fontId="0" fillId="0" borderId="0" xfId="0" applyAlignment="1">
      <alignment vertical="top"/>
    </xf>
    <xf numFmtId="0" fontId="0" fillId="0" borderId="0" xfId="0" applyAlignment="1">
      <alignment vertical="top" wrapText="1"/>
    </xf>
    <xf numFmtId="0" fontId="4" fillId="6" borderId="0" xfId="0" applyFont="1" applyFill="1" applyBorder="1" applyAlignment="1">
      <alignment horizontal="center" vertical="center"/>
    </xf>
    <xf numFmtId="0" fontId="4" fillId="6" borderId="0" xfId="0" applyFont="1" applyFill="1" applyBorder="1" applyAlignment="1">
      <alignment horizontal="left" vertical="top" wrapText="1"/>
    </xf>
    <xf numFmtId="0" fontId="4" fillId="6" borderId="0" xfId="0" applyFont="1" applyFill="1" applyBorder="1" applyAlignment="1">
      <alignment horizontal="center" vertical="center" wrapText="1"/>
    </xf>
    <xf numFmtId="43" fontId="4" fillId="6" borderId="0" xfId="1" applyNumberFormat="1" applyFont="1" applyFill="1" applyBorder="1" applyAlignment="1">
      <alignment horizontal="center" vertical="center" wrapText="1"/>
    </xf>
    <xf numFmtId="0" fontId="4" fillId="6" borderId="0" xfId="0" applyFont="1" applyFill="1" applyBorder="1" applyAlignment="1">
      <alignment horizontal="center" wrapText="1"/>
    </xf>
    <xf numFmtId="0" fontId="4" fillId="6" borderId="0" xfId="0" applyFont="1" applyFill="1" applyBorder="1" applyAlignment="1">
      <alignment horizontal="left" vertical="center" wrapText="1"/>
    </xf>
    <xf numFmtId="0" fontId="4" fillId="6" borderId="15" xfId="0" applyFont="1" applyFill="1" applyBorder="1" applyAlignment="1">
      <alignment horizontal="center" vertical="center" wrapText="1"/>
    </xf>
    <xf numFmtId="14" fontId="4" fillId="6" borderId="0"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vertical="center" wrapText="1"/>
    </xf>
    <xf numFmtId="0" fontId="3" fillId="5"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12"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4" borderId="1" xfId="0" applyNumberFormat="1" applyFont="1" applyFill="1" applyBorder="1" applyAlignment="1">
      <alignment horizontal="center" vertical="center"/>
    </xf>
    <xf numFmtId="2" fontId="4"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7"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vertical="center" wrapText="1"/>
    </xf>
    <xf numFmtId="0" fontId="4" fillId="4" borderId="2" xfId="0" applyFont="1" applyFill="1" applyBorder="1" applyAlignment="1">
      <alignment vertical="center" wrapText="1"/>
    </xf>
    <xf numFmtId="0" fontId="12" fillId="0" borderId="1" xfId="0" applyFont="1" applyFill="1" applyBorder="1" applyAlignment="1">
      <alignment horizontal="left" vertical="center" wrapText="1"/>
    </xf>
    <xf numFmtId="0" fontId="2" fillId="0" borderId="0" xfId="0" applyFont="1" applyAlignment="1">
      <alignment horizontal="center"/>
    </xf>
    <xf numFmtId="0" fontId="7" fillId="0" borderId="0" xfId="0" applyFont="1" applyAlignment="1">
      <alignment horizontal="center"/>
    </xf>
    <xf numFmtId="0" fontId="3" fillId="5" borderId="1" xfId="0" applyFont="1" applyFill="1" applyBorder="1" applyAlignment="1">
      <alignment horizontal="center" wrapText="1"/>
    </xf>
    <xf numFmtId="0" fontId="3" fillId="5" borderId="1" xfId="0" applyFont="1" applyFill="1" applyBorder="1" applyAlignment="1">
      <alignment horizontal="center"/>
    </xf>
    <xf numFmtId="0" fontId="4" fillId="0" borderId="14" xfId="0" applyFont="1" applyBorder="1" applyAlignment="1">
      <alignment horizontal="center"/>
    </xf>
    <xf numFmtId="0" fontId="4" fillId="8" borderId="11" xfId="0" applyFont="1" applyFill="1" applyBorder="1" applyAlignment="1">
      <alignment horizontal="center"/>
    </xf>
    <xf numFmtId="0" fontId="4" fillId="8" borderId="12" xfId="0" applyFont="1" applyFill="1" applyBorder="1" applyAlignment="1">
      <alignment horizontal="center"/>
    </xf>
    <xf numFmtId="0" fontId="4" fillId="8" borderId="13" xfId="0" applyFont="1" applyFill="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5" fillId="0" borderId="0" xfId="0" applyFont="1" applyBorder="1" applyAlignment="1">
      <alignment horizontal="center"/>
    </xf>
    <xf numFmtId="0" fontId="3" fillId="7"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2">
    <cellStyle name="Millares" xfId="1" builtinId="3"/>
    <cellStyle name="Normal" xfId="0" builtinId="0"/>
  </cellStyles>
  <dxfs count="1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0C13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43963</xdr:colOff>
      <xdr:row>0</xdr:row>
      <xdr:rowOff>58615</xdr:rowOff>
    </xdr:from>
    <xdr:to>
      <xdr:col>0</xdr:col>
      <xdr:colOff>1282785</xdr:colOff>
      <xdr:row>1</xdr:row>
      <xdr:rowOff>168518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63" y="58615"/>
          <a:ext cx="1238822" cy="556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1508125</xdr:colOff>
      <xdr:row>0</xdr:row>
      <xdr:rowOff>0</xdr:rowOff>
    </xdr:from>
    <xdr:to>
      <xdr:col>11</xdr:col>
      <xdr:colOff>339976</xdr:colOff>
      <xdr:row>2</xdr:row>
      <xdr:rowOff>420688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36688" y="0"/>
          <a:ext cx="2737101" cy="123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455031</xdr:colOff>
      <xdr:row>9</xdr:row>
      <xdr:rowOff>608771</xdr:rowOff>
    </xdr:from>
    <xdr:to>
      <xdr:col>6</xdr:col>
      <xdr:colOff>988431</xdr:colOff>
      <xdr:row>9</xdr:row>
      <xdr:rowOff>970721</xdr:rowOff>
    </xdr:to>
    <xdr:sp macro="" textlink="">
      <xdr:nvSpPr>
        <xdr:cNvPr id="10" name="Elipse 9"/>
        <xdr:cNvSpPr/>
      </xdr:nvSpPr>
      <xdr:spPr>
        <a:xfrm>
          <a:off x="7180509" y="4907445"/>
          <a:ext cx="533400" cy="361950"/>
        </a:xfrm>
        <a:prstGeom prst="ellipse">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E-1</a:t>
          </a:r>
        </a:p>
      </xdr:txBody>
    </xdr:sp>
    <xdr:clientData/>
  </xdr:twoCellAnchor>
  <xdr:twoCellAnchor>
    <xdr:from>
      <xdr:col>6</xdr:col>
      <xdr:colOff>11459</xdr:colOff>
      <xdr:row>8</xdr:row>
      <xdr:rowOff>861391</xdr:rowOff>
    </xdr:from>
    <xdr:to>
      <xdr:col>6</xdr:col>
      <xdr:colOff>603666</xdr:colOff>
      <xdr:row>8</xdr:row>
      <xdr:rowOff>1223341</xdr:rowOff>
    </xdr:to>
    <xdr:sp macro="" textlink="">
      <xdr:nvSpPr>
        <xdr:cNvPr id="20" name="Elipse 19"/>
        <xdr:cNvSpPr/>
      </xdr:nvSpPr>
      <xdr:spPr>
        <a:xfrm>
          <a:off x="6736937" y="3934239"/>
          <a:ext cx="592207"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O-8</a:t>
          </a:r>
        </a:p>
      </xdr:txBody>
    </xdr:sp>
    <xdr:clientData/>
  </xdr:twoCellAnchor>
  <xdr:twoCellAnchor>
    <xdr:from>
      <xdr:col>6</xdr:col>
      <xdr:colOff>1442507</xdr:colOff>
      <xdr:row>7</xdr:row>
      <xdr:rowOff>1022487</xdr:rowOff>
    </xdr:from>
    <xdr:to>
      <xdr:col>7</xdr:col>
      <xdr:colOff>583600</xdr:colOff>
      <xdr:row>8</xdr:row>
      <xdr:rowOff>11595</xdr:rowOff>
    </xdr:to>
    <xdr:sp macro="" textlink="">
      <xdr:nvSpPr>
        <xdr:cNvPr id="21" name="Elipse 20"/>
        <xdr:cNvSpPr/>
      </xdr:nvSpPr>
      <xdr:spPr>
        <a:xfrm>
          <a:off x="8167985" y="2720422"/>
          <a:ext cx="590550" cy="364021"/>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O-9</a:t>
          </a:r>
        </a:p>
      </xdr:txBody>
    </xdr:sp>
    <xdr:clientData/>
  </xdr:twoCellAnchor>
  <xdr:twoCellAnchor>
    <xdr:from>
      <xdr:col>7</xdr:col>
      <xdr:colOff>8373</xdr:colOff>
      <xdr:row>7</xdr:row>
      <xdr:rowOff>286992</xdr:rowOff>
    </xdr:from>
    <xdr:to>
      <xdr:col>7</xdr:col>
      <xdr:colOff>570348</xdr:colOff>
      <xdr:row>7</xdr:row>
      <xdr:rowOff>648942</xdr:rowOff>
    </xdr:to>
    <xdr:sp macro="" textlink="">
      <xdr:nvSpPr>
        <xdr:cNvPr id="23" name="Elipse 22"/>
        <xdr:cNvSpPr/>
      </xdr:nvSpPr>
      <xdr:spPr>
        <a:xfrm>
          <a:off x="8183308" y="1984927"/>
          <a:ext cx="561975"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O-11</a:t>
          </a:r>
        </a:p>
      </xdr:txBody>
    </xdr:sp>
    <xdr:clientData/>
  </xdr:twoCellAnchor>
  <xdr:twoCellAnchor>
    <xdr:from>
      <xdr:col>7</xdr:col>
      <xdr:colOff>540945</xdr:colOff>
      <xdr:row>7</xdr:row>
      <xdr:rowOff>443119</xdr:rowOff>
    </xdr:from>
    <xdr:to>
      <xdr:col>7</xdr:col>
      <xdr:colOff>1131495</xdr:colOff>
      <xdr:row>7</xdr:row>
      <xdr:rowOff>805069</xdr:rowOff>
    </xdr:to>
    <xdr:sp macro="" textlink="">
      <xdr:nvSpPr>
        <xdr:cNvPr id="25" name="Elipse 24"/>
        <xdr:cNvSpPr/>
      </xdr:nvSpPr>
      <xdr:spPr>
        <a:xfrm>
          <a:off x="8715880" y="2141054"/>
          <a:ext cx="590550"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O-13</a:t>
          </a:r>
        </a:p>
      </xdr:txBody>
    </xdr:sp>
    <xdr:clientData/>
  </xdr:twoCellAnchor>
  <xdr:twoCellAnchor>
    <xdr:from>
      <xdr:col>7</xdr:col>
      <xdr:colOff>1746</xdr:colOff>
      <xdr:row>7</xdr:row>
      <xdr:rowOff>651013</xdr:rowOff>
    </xdr:from>
    <xdr:to>
      <xdr:col>7</xdr:col>
      <xdr:colOff>592296</xdr:colOff>
      <xdr:row>7</xdr:row>
      <xdr:rowOff>1015034</xdr:rowOff>
    </xdr:to>
    <xdr:sp macro="" textlink="">
      <xdr:nvSpPr>
        <xdr:cNvPr id="26" name="Elipse 25"/>
        <xdr:cNvSpPr/>
      </xdr:nvSpPr>
      <xdr:spPr>
        <a:xfrm>
          <a:off x="8176681" y="2348948"/>
          <a:ext cx="590550" cy="364021"/>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O-10</a:t>
          </a:r>
        </a:p>
      </xdr:txBody>
    </xdr:sp>
    <xdr:clientData/>
  </xdr:twoCellAnchor>
  <xdr:twoCellAnchor>
    <xdr:from>
      <xdr:col>7</xdr:col>
      <xdr:colOff>438653</xdr:colOff>
      <xdr:row>7</xdr:row>
      <xdr:rowOff>32304</xdr:rowOff>
    </xdr:from>
    <xdr:to>
      <xdr:col>7</xdr:col>
      <xdr:colOff>1019678</xdr:colOff>
      <xdr:row>7</xdr:row>
      <xdr:rowOff>422828</xdr:rowOff>
    </xdr:to>
    <xdr:sp macro="" textlink="">
      <xdr:nvSpPr>
        <xdr:cNvPr id="27" name="Elipse 26"/>
        <xdr:cNvSpPr/>
      </xdr:nvSpPr>
      <xdr:spPr>
        <a:xfrm>
          <a:off x="8613588" y="1730239"/>
          <a:ext cx="581025" cy="390524"/>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O-12</a:t>
          </a:r>
        </a:p>
      </xdr:txBody>
    </xdr:sp>
    <xdr:clientData/>
  </xdr:twoCellAnchor>
  <xdr:twoCellAnchor>
    <xdr:from>
      <xdr:col>7</xdr:col>
      <xdr:colOff>978680</xdr:colOff>
      <xdr:row>7</xdr:row>
      <xdr:rowOff>1016690</xdr:rowOff>
    </xdr:from>
    <xdr:to>
      <xdr:col>7</xdr:col>
      <xdr:colOff>1540655</xdr:colOff>
      <xdr:row>8</xdr:row>
      <xdr:rowOff>3727</xdr:rowOff>
    </xdr:to>
    <xdr:sp macro="" textlink="">
      <xdr:nvSpPr>
        <xdr:cNvPr id="40" name="Elipse 39"/>
        <xdr:cNvSpPr/>
      </xdr:nvSpPr>
      <xdr:spPr>
        <a:xfrm>
          <a:off x="9153615" y="2714625"/>
          <a:ext cx="561975"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O-16</a:t>
          </a:r>
        </a:p>
      </xdr:txBody>
    </xdr:sp>
    <xdr:clientData/>
  </xdr:twoCellAnchor>
  <xdr:twoCellAnchor>
    <xdr:from>
      <xdr:col>7</xdr:col>
      <xdr:colOff>569519</xdr:colOff>
      <xdr:row>7</xdr:row>
      <xdr:rowOff>782706</xdr:rowOff>
    </xdr:from>
    <xdr:to>
      <xdr:col>7</xdr:col>
      <xdr:colOff>1131494</xdr:colOff>
      <xdr:row>7</xdr:row>
      <xdr:rowOff>1144656</xdr:rowOff>
    </xdr:to>
    <xdr:sp macro="" textlink="">
      <xdr:nvSpPr>
        <xdr:cNvPr id="41" name="Elipse 40"/>
        <xdr:cNvSpPr/>
      </xdr:nvSpPr>
      <xdr:spPr>
        <a:xfrm>
          <a:off x="8744454" y="2480641"/>
          <a:ext cx="561975"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O-15</a:t>
          </a:r>
        </a:p>
      </xdr:txBody>
    </xdr:sp>
    <xdr:clientData/>
  </xdr:twoCellAnchor>
  <xdr:twoCellAnchor>
    <xdr:from>
      <xdr:col>7</xdr:col>
      <xdr:colOff>1069788</xdr:colOff>
      <xdr:row>7</xdr:row>
      <xdr:rowOff>646458</xdr:rowOff>
    </xdr:from>
    <xdr:to>
      <xdr:col>8</xdr:col>
      <xdr:colOff>0</xdr:colOff>
      <xdr:row>7</xdr:row>
      <xdr:rowOff>1011721</xdr:rowOff>
    </xdr:to>
    <xdr:sp macro="" textlink="">
      <xdr:nvSpPr>
        <xdr:cNvPr id="48" name="Elipse 42"/>
        <xdr:cNvSpPr/>
      </xdr:nvSpPr>
      <xdr:spPr>
        <a:xfrm>
          <a:off x="9244723" y="2344393"/>
          <a:ext cx="561975" cy="365263"/>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700" b="1">
              <a:solidFill>
                <a:schemeClr val="tx1"/>
              </a:solidFill>
            </a:rPr>
            <a:t>O-18</a:t>
          </a:r>
          <a:endParaRPr lang="es-GT" sz="800" b="1">
            <a:solidFill>
              <a:schemeClr val="tx1"/>
            </a:solidFill>
          </a:endParaRPr>
        </a:p>
      </xdr:txBody>
    </xdr:sp>
    <xdr:clientData/>
  </xdr:twoCellAnchor>
  <xdr:twoCellAnchor>
    <xdr:from>
      <xdr:col>4</xdr:col>
      <xdr:colOff>48367</xdr:colOff>
      <xdr:row>9</xdr:row>
      <xdr:rowOff>735083</xdr:rowOff>
    </xdr:from>
    <xdr:to>
      <xdr:col>4</xdr:col>
      <xdr:colOff>581767</xdr:colOff>
      <xdr:row>9</xdr:row>
      <xdr:rowOff>1097033</xdr:rowOff>
    </xdr:to>
    <xdr:sp macro="" textlink="">
      <xdr:nvSpPr>
        <xdr:cNvPr id="51" name="Elipse 9"/>
        <xdr:cNvSpPr/>
      </xdr:nvSpPr>
      <xdr:spPr>
        <a:xfrm>
          <a:off x="3767258" y="5033757"/>
          <a:ext cx="533400" cy="361950"/>
        </a:xfrm>
        <a:prstGeom prst="ellipse">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E-6</a:t>
          </a:r>
        </a:p>
      </xdr:txBody>
    </xdr:sp>
    <xdr:clientData/>
  </xdr:twoCellAnchor>
  <xdr:twoCellAnchor>
    <xdr:from>
      <xdr:col>5</xdr:col>
      <xdr:colOff>517939</xdr:colOff>
      <xdr:row>8</xdr:row>
      <xdr:rowOff>267528</xdr:rowOff>
    </xdr:from>
    <xdr:to>
      <xdr:col>5</xdr:col>
      <xdr:colOff>1049269</xdr:colOff>
      <xdr:row>8</xdr:row>
      <xdr:rowOff>629478</xdr:rowOff>
    </xdr:to>
    <xdr:sp macro="" textlink="">
      <xdr:nvSpPr>
        <xdr:cNvPr id="58" name="Elipse 9"/>
        <xdr:cNvSpPr/>
      </xdr:nvSpPr>
      <xdr:spPr>
        <a:xfrm>
          <a:off x="5711135" y="3340376"/>
          <a:ext cx="531330" cy="361950"/>
        </a:xfrm>
        <a:prstGeom prst="ellipse">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E-5</a:t>
          </a:r>
        </a:p>
      </xdr:txBody>
    </xdr:sp>
    <xdr:clientData/>
  </xdr:twoCellAnchor>
  <xdr:twoCellAnchor>
    <xdr:from>
      <xdr:col>4</xdr:col>
      <xdr:colOff>90972</xdr:colOff>
      <xdr:row>8</xdr:row>
      <xdr:rowOff>713547</xdr:rowOff>
    </xdr:from>
    <xdr:to>
      <xdr:col>4</xdr:col>
      <xdr:colOff>624372</xdr:colOff>
      <xdr:row>8</xdr:row>
      <xdr:rowOff>1075497</xdr:rowOff>
    </xdr:to>
    <xdr:sp macro="" textlink="">
      <xdr:nvSpPr>
        <xdr:cNvPr id="65" name="Elipse 9"/>
        <xdr:cNvSpPr/>
      </xdr:nvSpPr>
      <xdr:spPr>
        <a:xfrm>
          <a:off x="3809863" y="3786395"/>
          <a:ext cx="533400" cy="361950"/>
        </a:xfrm>
        <a:prstGeom prst="ellipse">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E-4</a:t>
          </a:r>
        </a:p>
      </xdr:txBody>
    </xdr:sp>
    <xdr:clientData/>
  </xdr:twoCellAnchor>
  <xdr:twoCellAnchor>
    <xdr:from>
      <xdr:col>5</xdr:col>
      <xdr:colOff>511728</xdr:colOff>
      <xdr:row>8</xdr:row>
      <xdr:rowOff>663437</xdr:rowOff>
    </xdr:from>
    <xdr:to>
      <xdr:col>5</xdr:col>
      <xdr:colOff>1043885</xdr:colOff>
      <xdr:row>8</xdr:row>
      <xdr:rowOff>1025387</xdr:rowOff>
    </xdr:to>
    <xdr:sp macro="" textlink="">
      <xdr:nvSpPr>
        <xdr:cNvPr id="66" name="Elipse 9"/>
        <xdr:cNvSpPr/>
      </xdr:nvSpPr>
      <xdr:spPr>
        <a:xfrm>
          <a:off x="5704924" y="3736285"/>
          <a:ext cx="532157" cy="361950"/>
        </a:xfrm>
        <a:prstGeom prst="ellipse">
          <a:avLst/>
        </a:prstGeom>
        <a:solidFill>
          <a:schemeClr val="bg1"/>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C-5</a:t>
          </a:r>
        </a:p>
      </xdr:txBody>
    </xdr:sp>
    <xdr:clientData/>
  </xdr:twoCellAnchor>
  <xdr:twoCellAnchor>
    <xdr:from>
      <xdr:col>3</xdr:col>
      <xdr:colOff>25125</xdr:colOff>
      <xdr:row>8</xdr:row>
      <xdr:rowOff>865948</xdr:rowOff>
    </xdr:from>
    <xdr:to>
      <xdr:col>3</xdr:col>
      <xdr:colOff>558525</xdr:colOff>
      <xdr:row>9</xdr:row>
      <xdr:rowOff>2072</xdr:rowOff>
    </xdr:to>
    <xdr:sp macro="" textlink="">
      <xdr:nvSpPr>
        <xdr:cNvPr id="68" name="Elipse 9"/>
        <xdr:cNvSpPr/>
      </xdr:nvSpPr>
      <xdr:spPr>
        <a:xfrm>
          <a:off x="2543038" y="3938796"/>
          <a:ext cx="533400" cy="361950"/>
        </a:xfrm>
        <a:prstGeom prst="ellipse">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E-2</a:t>
          </a:r>
        </a:p>
      </xdr:txBody>
    </xdr:sp>
    <xdr:clientData/>
  </xdr:twoCellAnchor>
  <xdr:twoCellAnchor>
    <xdr:from>
      <xdr:col>6</xdr:col>
      <xdr:colOff>906848</xdr:colOff>
      <xdr:row>9</xdr:row>
      <xdr:rowOff>25677</xdr:rowOff>
    </xdr:from>
    <xdr:to>
      <xdr:col>6</xdr:col>
      <xdr:colOff>1440248</xdr:colOff>
      <xdr:row>9</xdr:row>
      <xdr:rowOff>387627</xdr:rowOff>
    </xdr:to>
    <xdr:sp macro="" textlink="">
      <xdr:nvSpPr>
        <xdr:cNvPr id="73" name="Elipse 16"/>
        <xdr:cNvSpPr/>
      </xdr:nvSpPr>
      <xdr:spPr>
        <a:xfrm>
          <a:off x="7632326" y="4324351"/>
          <a:ext cx="533400" cy="361950"/>
        </a:xfrm>
        <a:prstGeom prst="ellipse">
          <a:avLst/>
        </a:prstGeom>
        <a:solidFill>
          <a:srgbClr val="FFC000"/>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E-3</a:t>
          </a:r>
        </a:p>
      </xdr:txBody>
    </xdr:sp>
    <xdr:clientData/>
  </xdr:twoCellAnchor>
  <xdr:twoCellAnchor>
    <xdr:from>
      <xdr:col>4</xdr:col>
      <xdr:colOff>479050</xdr:colOff>
      <xdr:row>10</xdr:row>
      <xdr:rowOff>545410</xdr:rowOff>
    </xdr:from>
    <xdr:to>
      <xdr:col>4</xdr:col>
      <xdr:colOff>1012450</xdr:colOff>
      <xdr:row>10</xdr:row>
      <xdr:rowOff>907360</xdr:rowOff>
    </xdr:to>
    <xdr:sp macro="" textlink="">
      <xdr:nvSpPr>
        <xdr:cNvPr id="75" name="Elipse 16"/>
        <xdr:cNvSpPr/>
      </xdr:nvSpPr>
      <xdr:spPr>
        <a:xfrm>
          <a:off x="4197941" y="6011932"/>
          <a:ext cx="533400" cy="361950"/>
        </a:xfrm>
        <a:prstGeom prst="ellipse">
          <a:avLst/>
        </a:prstGeom>
        <a:solidFill>
          <a:sysClr val="window" lastClr="FFFF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C-4</a:t>
          </a:r>
        </a:p>
      </xdr:txBody>
    </xdr:sp>
    <xdr:clientData/>
  </xdr:twoCellAnchor>
  <xdr:twoCellAnchor>
    <xdr:from>
      <xdr:col>6</xdr:col>
      <xdr:colOff>87700</xdr:colOff>
      <xdr:row>10</xdr:row>
      <xdr:rowOff>214932</xdr:rowOff>
    </xdr:from>
    <xdr:to>
      <xdr:col>6</xdr:col>
      <xdr:colOff>621100</xdr:colOff>
      <xdr:row>10</xdr:row>
      <xdr:rowOff>576882</xdr:rowOff>
    </xdr:to>
    <xdr:sp macro="" textlink="">
      <xdr:nvSpPr>
        <xdr:cNvPr id="76" name="Elipse 16"/>
        <xdr:cNvSpPr/>
      </xdr:nvSpPr>
      <xdr:spPr>
        <a:xfrm>
          <a:off x="6813178" y="5681454"/>
          <a:ext cx="533400" cy="361950"/>
        </a:xfrm>
        <a:prstGeom prst="ellipse">
          <a:avLst/>
        </a:prstGeom>
        <a:solidFill>
          <a:sysClr val="window" lastClr="FFFF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C-3</a:t>
          </a:r>
        </a:p>
      </xdr:txBody>
    </xdr:sp>
    <xdr:clientData/>
  </xdr:twoCellAnchor>
  <xdr:twoCellAnchor>
    <xdr:from>
      <xdr:col>6</xdr:col>
      <xdr:colOff>853428</xdr:colOff>
      <xdr:row>9</xdr:row>
      <xdr:rowOff>822878</xdr:rowOff>
    </xdr:from>
    <xdr:to>
      <xdr:col>7</xdr:col>
      <xdr:colOff>0</xdr:colOff>
      <xdr:row>9</xdr:row>
      <xdr:rowOff>1165778</xdr:rowOff>
    </xdr:to>
    <xdr:sp macro="" textlink="">
      <xdr:nvSpPr>
        <xdr:cNvPr id="78" name="Elipse 16"/>
        <xdr:cNvSpPr/>
      </xdr:nvSpPr>
      <xdr:spPr>
        <a:xfrm>
          <a:off x="7578906" y="5121552"/>
          <a:ext cx="596029" cy="34290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900" b="1">
              <a:solidFill>
                <a:schemeClr val="tx1"/>
              </a:solidFill>
            </a:rPr>
            <a:t>O-17</a:t>
          </a:r>
          <a:endParaRPr lang="es-GT" sz="1000" b="1">
            <a:solidFill>
              <a:schemeClr val="tx1"/>
            </a:solidFill>
          </a:endParaRPr>
        </a:p>
      </xdr:txBody>
    </xdr:sp>
    <xdr:clientData/>
  </xdr:twoCellAnchor>
  <xdr:twoCellAnchor>
    <xdr:from>
      <xdr:col>6</xdr:col>
      <xdr:colOff>116286</xdr:colOff>
      <xdr:row>10</xdr:row>
      <xdr:rowOff>590551</xdr:rowOff>
    </xdr:from>
    <xdr:to>
      <xdr:col>6</xdr:col>
      <xdr:colOff>647616</xdr:colOff>
      <xdr:row>10</xdr:row>
      <xdr:rowOff>952501</xdr:rowOff>
    </xdr:to>
    <xdr:sp macro="" textlink="">
      <xdr:nvSpPr>
        <xdr:cNvPr id="79" name="Elipse 16"/>
        <xdr:cNvSpPr/>
      </xdr:nvSpPr>
      <xdr:spPr>
        <a:xfrm>
          <a:off x="6841764" y="6057073"/>
          <a:ext cx="531330" cy="361950"/>
        </a:xfrm>
        <a:prstGeom prst="ellipse">
          <a:avLst/>
        </a:prstGeom>
        <a:solidFill>
          <a:sysClr val="window" lastClr="FFFF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C-2</a:t>
          </a:r>
        </a:p>
      </xdr:txBody>
    </xdr:sp>
    <xdr:clientData/>
  </xdr:twoCellAnchor>
  <xdr:twoCellAnchor>
    <xdr:from>
      <xdr:col>3</xdr:col>
      <xdr:colOff>677006</xdr:colOff>
      <xdr:row>10</xdr:row>
      <xdr:rowOff>774009</xdr:rowOff>
    </xdr:from>
    <xdr:to>
      <xdr:col>3</xdr:col>
      <xdr:colOff>1184730</xdr:colOff>
      <xdr:row>10</xdr:row>
      <xdr:rowOff>1101586</xdr:rowOff>
    </xdr:to>
    <xdr:sp macro="" textlink="">
      <xdr:nvSpPr>
        <xdr:cNvPr id="80" name="Elipse 16"/>
        <xdr:cNvSpPr/>
      </xdr:nvSpPr>
      <xdr:spPr>
        <a:xfrm>
          <a:off x="3194919" y="6240531"/>
          <a:ext cx="507724" cy="327577"/>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600" b="1">
              <a:solidFill>
                <a:schemeClr val="tx1"/>
              </a:solidFill>
            </a:rPr>
            <a:t>O-14</a:t>
          </a:r>
          <a:endParaRPr lang="es-GT" sz="1000" b="1">
            <a:solidFill>
              <a:schemeClr val="tx1"/>
            </a:solidFill>
          </a:endParaRPr>
        </a:p>
      </xdr:txBody>
    </xdr:sp>
    <xdr:clientData/>
  </xdr:twoCellAnchor>
  <xdr:twoCellAnchor>
    <xdr:from>
      <xdr:col>7</xdr:col>
      <xdr:colOff>15641</xdr:colOff>
      <xdr:row>11</xdr:row>
      <xdr:rowOff>831572</xdr:rowOff>
    </xdr:from>
    <xdr:to>
      <xdr:col>7</xdr:col>
      <xdr:colOff>547798</xdr:colOff>
      <xdr:row>11</xdr:row>
      <xdr:rowOff>1193522</xdr:rowOff>
    </xdr:to>
    <xdr:sp macro="" textlink="">
      <xdr:nvSpPr>
        <xdr:cNvPr id="82" name="Elipse 16"/>
        <xdr:cNvSpPr/>
      </xdr:nvSpPr>
      <xdr:spPr>
        <a:xfrm>
          <a:off x="8190576" y="7399681"/>
          <a:ext cx="532157"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O-7</a:t>
          </a:r>
        </a:p>
      </xdr:txBody>
    </xdr:sp>
    <xdr:clientData/>
  </xdr:twoCellAnchor>
  <xdr:twoCellAnchor>
    <xdr:from>
      <xdr:col>6</xdr:col>
      <xdr:colOff>4460</xdr:colOff>
      <xdr:row>11</xdr:row>
      <xdr:rowOff>469210</xdr:rowOff>
    </xdr:from>
    <xdr:to>
      <xdr:col>6</xdr:col>
      <xdr:colOff>537860</xdr:colOff>
      <xdr:row>11</xdr:row>
      <xdr:rowOff>831160</xdr:rowOff>
    </xdr:to>
    <xdr:sp macro="" textlink="">
      <xdr:nvSpPr>
        <xdr:cNvPr id="83" name="Elipse 16"/>
        <xdr:cNvSpPr/>
      </xdr:nvSpPr>
      <xdr:spPr>
        <a:xfrm>
          <a:off x="6729938" y="7037319"/>
          <a:ext cx="533400"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O-6</a:t>
          </a:r>
        </a:p>
      </xdr:txBody>
    </xdr:sp>
    <xdr:clientData/>
  </xdr:twoCellAnchor>
  <xdr:twoCellAnchor>
    <xdr:from>
      <xdr:col>5</xdr:col>
      <xdr:colOff>734</xdr:colOff>
      <xdr:row>11</xdr:row>
      <xdr:rowOff>833231</xdr:rowOff>
    </xdr:from>
    <xdr:to>
      <xdr:col>5</xdr:col>
      <xdr:colOff>534134</xdr:colOff>
      <xdr:row>11</xdr:row>
      <xdr:rowOff>1195181</xdr:rowOff>
    </xdr:to>
    <xdr:sp macro="" textlink="">
      <xdr:nvSpPr>
        <xdr:cNvPr id="84" name="Elipse 16"/>
        <xdr:cNvSpPr/>
      </xdr:nvSpPr>
      <xdr:spPr>
        <a:xfrm>
          <a:off x="5193930" y="7401340"/>
          <a:ext cx="533400"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O-5</a:t>
          </a:r>
        </a:p>
      </xdr:txBody>
    </xdr:sp>
    <xdr:clientData/>
  </xdr:twoCellAnchor>
  <xdr:twoCellAnchor>
    <xdr:from>
      <xdr:col>7</xdr:col>
      <xdr:colOff>10254</xdr:colOff>
      <xdr:row>10</xdr:row>
      <xdr:rowOff>731768</xdr:rowOff>
    </xdr:from>
    <xdr:to>
      <xdr:col>7</xdr:col>
      <xdr:colOff>543654</xdr:colOff>
      <xdr:row>10</xdr:row>
      <xdr:rowOff>1093718</xdr:rowOff>
    </xdr:to>
    <xdr:sp macro="" textlink="">
      <xdr:nvSpPr>
        <xdr:cNvPr id="86" name="Elipse 16"/>
        <xdr:cNvSpPr/>
      </xdr:nvSpPr>
      <xdr:spPr>
        <a:xfrm>
          <a:off x="8185189" y="6198290"/>
          <a:ext cx="533400"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O-3</a:t>
          </a:r>
        </a:p>
      </xdr:txBody>
    </xdr:sp>
    <xdr:clientData/>
  </xdr:twoCellAnchor>
  <xdr:twoCellAnchor>
    <xdr:from>
      <xdr:col>6</xdr:col>
      <xdr:colOff>12329</xdr:colOff>
      <xdr:row>11</xdr:row>
      <xdr:rowOff>845240</xdr:rowOff>
    </xdr:from>
    <xdr:to>
      <xdr:col>6</xdr:col>
      <xdr:colOff>545729</xdr:colOff>
      <xdr:row>11</xdr:row>
      <xdr:rowOff>1207190</xdr:rowOff>
    </xdr:to>
    <xdr:sp macro="" textlink="">
      <xdr:nvSpPr>
        <xdr:cNvPr id="87" name="Elipse 16"/>
        <xdr:cNvSpPr/>
      </xdr:nvSpPr>
      <xdr:spPr>
        <a:xfrm>
          <a:off x="6737807" y="7413349"/>
          <a:ext cx="533400"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O-2</a:t>
          </a:r>
        </a:p>
      </xdr:txBody>
    </xdr:sp>
    <xdr:clientData/>
  </xdr:twoCellAnchor>
  <xdr:twoCellAnchor>
    <xdr:from>
      <xdr:col>6</xdr:col>
      <xdr:colOff>465397</xdr:colOff>
      <xdr:row>9</xdr:row>
      <xdr:rowOff>238126</xdr:rowOff>
    </xdr:from>
    <xdr:to>
      <xdr:col>6</xdr:col>
      <xdr:colOff>998797</xdr:colOff>
      <xdr:row>9</xdr:row>
      <xdr:rowOff>600076</xdr:rowOff>
    </xdr:to>
    <xdr:sp macro="" textlink="">
      <xdr:nvSpPr>
        <xdr:cNvPr id="88" name="Elipse 16"/>
        <xdr:cNvSpPr/>
      </xdr:nvSpPr>
      <xdr:spPr>
        <a:xfrm>
          <a:off x="7190875" y="4536800"/>
          <a:ext cx="533400" cy="361950"/>
        </a:xfrm>
        <a:prstGeom prst="ellipse">
          <a:avLst/>
        </a:prstGeom>
        <a:solidFill>
          <a:sysClr val="window" lastClr="FFFFFF"/>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C-1</a:t>
          </a:r>
        </a:p>
      </xdr:txBody>
    </xdr:sp>
    <xdr:clientData/>
  </xdr:twoCellAnchor>
  <xdr:twoCellAnchor>
    <xdr:from>
      <xdr:col>5</xdr:col>
      <xdr:colOff>15638</xdr:colOff>
      <xdr:row>10</xdr:row>
      <xdr:rowOff>509381</xdr:rowOff>
    </xdr:from>
    <xdr:to>
      <xdr:col>5</xdr:col>
      <xdr:colOff>549038</xdr:colOff>
      <xdr:row>10</xdr:row>
      <xdr:rowOff>871331</xdr:rowOff>
    </xdr:to>
    <xdr:sp macro="" textlink="">
      <xdr:nvSpPr>
        <xdr:cNvPr id="90" name="Elipse 16"/>
        <xdr:cNvSpPr/>
      </xdr:nvSpPr>
      <xdr:spPr>
        <a:xfrm>
          <a:off x="5208834" y="5975903"/>
          <a:ext cx="533400" cy="361950"/>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O-1</a:t>
          </a:r>
        </a:p>
      </xdr:txBody>
    </xdr:sp>
    <xdr:clientData/>
  </xdr:twoCellAnchor>
  <xdr:twoCellAnchor>
    <xdr:from>
      <xdr:col>5</xdr:col>
      <xdr:colOff>826643</xdr:colOff>
      <xdr:row>10</xdr:row>
      <xdr:rowOff>517203</xdr:rowOff>
    </xdr:from>
    <xdr:to>
      <xdr:col>5</xdr:col>
      <xdr:colOff>1361101</xdr:colOff>
      <xdr:row>10</xdr:row>
      <xdr:rowOff>872251</xdr:rowOff>
    </xdr:to>
    <xdr:sp macro="" textlink="">
      <xdr:nvSpPr>
        <xdr:cNvPr id="94" name="Elipse 16"/>
        <xdr:cNvSpPr/>
      </xdr:nvSpPr>
      <xdr:spPr>
        <a:xfrm>
          <a:off x="6019839" y="5983725"/>
          <a:ext cx="534458" cy="355048"/>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1000" b="1">
              <a:solidFill>
                <a:schemeClr val="tx1"/>
              </a:solidFill>
            </a:rPr>
            <a:t>O-4</a:t>
          </a:r>
        </a:p>
      </xdr:txBody>
    </xdr:sp>
    <xdr:clientData/>
  </xdr:twoCellAnchor>
  <xdr:twoCellAnchor>
    <xdr:from>
      <xdr:col>4</xdr:col>
      <xdr:colOff>74543</xdr:colOff>
      <xdr:row>8</xdr:row>
      <xdr:rowOff>57978</xdr:rowOff>
    </xdr:from>
    <xdr:to>
      <xdr:col>4</xdr:col>
      <xdr:colOff>636518</xdr:colOff>
      <xdr:row>8</xdr:row>
      <xdr:rowOff>423241</xdr:rowOff>
    </xdr:to>
    <xdr:sp macro="" textlink="">
      <xdr:nvSpPr>
        <xdr:cNvPr id="42" name="Elipse 42"/>
        <xdr:cNvSpPr/>
      </xdr:nvSpPr>
      <xdr:spPr>
        <a:xfrm>
          <a:off x="3793434" y="3130826"/>
          <a:ext cx="561975" cy="365263"/>
        </a:xfrm>
        <a:prstGeom prst="ellipse">
          <a:avLst/>
        </a:prstGeom>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GT" sz="800" b="1">
              <a:solidFill>
                <a:schemeClr val="tx1"/>
              </a:solidFill>
            </a:rPr>
            <a:t>O-19</a:t>
          </a:r>
        </a:p>
      </xdr:txBody>
    </xdr:sp>
    <xdr:clientData/>
  </xdr:twoCellAnchor>
  <xdr:twoCellAnchor editAs="oneCell">
    <xdr:from>
      <xdr:col>0</xdr:col>
      <xdr:colOff>115956</xdr:colOff>
      <xdr:row>0</xdr:row>
      <xdr:rowOff>82826</xdr:rowOff>
    </xdr:from>
    <xdr:to>
      <xdr:col>2</xdr:col>
      <xdr:colOff>276396</xdr:colOff>
      <xdr:row>3</xdr:row>
      <xdr:rowOff>323021</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956" y="82826"/>
          <a:ext cx="1916353" cy="8613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1292558</xdr:colOff>
      <xdr:row>5</xdr:row>
      <xdr:rowOff>26830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35340" cy="12744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295276</xdr:colOff>
      <xdr:row>2</xdr:row>
      <xdr:rowOff>142875</xdr:rowOff>
    </xdr:from>
    <xdr:to>
      <xdr:col>2</xdr:col>
      <xdr:colOff>2160034</xdr:colOff>
      <xdr:row>5</xdr:row>
      <xdr:rowOff>57149</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1" y="523875"/>
          <a:ext cx="1864758" cy="8381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tabSelected="1" zoomScale="130" zoomScaleNormal="130" workbookViewId="0">
      <selection activeCell="A4" sqref="A4"/>
    </sheetView>
  </sheetViews>
  <sheetFormatPr baseColWidth="10" defaultRowHeight="15" x14ac:dyDescent="0.25"/>
  <cols>
    <col min="1" max="1" width="28.5703125" bestFit="1" customWidth="1"/>
    <col min="2" max="2" width="15.5703125" bestFit="1" customWidth="1"/>
    <col min="3" max="3" width="66.28515625" customWidth="1"/>
    <col min="4" max="4" width="22.28515625" customWidth="1"/>
  </cols>
  <sheetData>
    <row r="1" spans="1:4" ht="35.25" x14ac:dyDescent="0.5">
      <c r="A1" s="98" t="s">
        <v>66</v>
      </c>
      <c r="B1" s="98"/>
      <c r="C1" s="98"/>
      <c r="D1" s="98"/>
    </row>
    <row r="2" spans="1:4" ht="19.5" x14ac:dyDescent="0.3">
      <c r="A2" s="97" t="s">
        <v>360</v>
      </c>
      <c r="B2" s="97"/>
      <c r="C2" s="97"/>
      <c r="D2" s="97"/>
    </row>
    <row r="3" spans="1:4" ht="42.75" customHeight="1" x14ac:dyDescent="0.25">
      <c r="A3" s="90" t="s">
        <v>0</v>
      </c>
      <c r="B3" s="90" t="s">
        <v>1</v>
      </c>
      <c r="C3" s="90" t="s">
        <v>2</v>
      </c>
      <c r="D3" s="90" t="s">
        <v>361</v>
      </c>
    </row>
    <row r="4" spans="1:4" ht="58.5" x14ac:dyDescent="0.3">
      <c r="A4" s="37" t="s">
        <v>3</v>
      </c>
      <c r="B4" s="37" t="s">
        <v>5</v>
      </c>
      <c r="C4" s="28" t="s">
        <v>280</v>
      </c>
      <c r="D4" s="93" t="s">
        <v>9</v>
      </c>
    </row>
    <row r="5" spans="1:4" ht="58.5" x14ac:dyDescent="0.3">
      <c r="A5" s="37" t="s">
        <v>282</v>
      </c>
      <c r="B5" s="37" t="s">
        <v>6</v>
      </c>
      <c r="C5" s="28" t="s">
        <v>359</v>
      </c>
      <c r="D5" s="94" t="s">
        <v>10</v>
      </c>
    </row>
    <row r="6" spans="1:4" ht="78" x14ac:dyDescent="0.3">
      <c r="A6" s="37" t="s">
        <v>4</v>
      </c>
      <c r="B6" s="37" t="s">
        <v>7</v>
      </c>
      <c r="C6" s="28" t="s">
        <v>281</v>
      </c>
      <c r="D6" s="95" t="s">
        <v>11</v>
      </c>
    </row>
    <row r="7" spans="1:4" ht="9" customHeight="1" x14ac:dyDescent="0.3">
      <c r="A7" s="26"/>
      <c r="B7" s="26"/>
      <c r="C7" s="30"/>
      <c r="D7" s="29"/>
    </row>
  </sheetData>
  <mergeCells count="2">
    <mergeCell ref="A2:D2"/>
    <mergeCell ref="A1:D1"/>
  </mergeCells>
  <conditionalFormatting sqref="D4:D7">
    <cfRule type="containsText" dxfId="11" priority="1" operator="containsText" text="rojo">
      <formula>NOT(ISERROR(SEARCH("rojo",D4)))</formula>
    </cfRule>
    <cfRule type="containsText" dxfId="10" priority="2" operator="containsText" text="amarillo">
      <formula>NOT(ISERROR(SEARCH("amarillo",D4)))</formula>
    </cfRule>
    <cfRule type="containsText" dxfId="9" priority="3" operator="containsText" text="verde">
      <formula>NOT(ISERROR(SEARCH("verde",D4)))</formula>
    </cfRule>
  </conditionalFormatting>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7"/>
  <sheetViews>
    <sheetView topLeftCell="F1" zoomScale="120" zoomScaleNormal="120" workbookViewId="0">
      <selection activeCell="I7" sqref="I7"/>
    </sheetView>
  </sheetViews>
  <sheetFormatPr baseColWidth="10" defaultRowHeight="15" x14ac:dyDescent="0.25"/>
  <cols>
    <col min="1" max="1" width="10.7109375" customWidth="1"/>
    <col min="2" max="2" width="32.42578125" bestFit="1" customWidth="1"/>
    <col min="3" max="3" width="6.7109375" customWidth="1"/>
    <col min="4" max="4" width="23.42578125" customWidth="1"/>
    <col min="5" max="5" width="31.5703125" bestFit="1" customWidth="1"/>
    <col min="6" max="6" width="33.42578125" bestFit="1" customWidth="1"/>
    <col min="7" max="7" width="15.7109375" customWidth="1"/>
    <col min="8" max="8" width="12.42578125" customWidth="1"/>
    <col min="9" max="9" width="23.140625" bestFit="1" customWidth="1"/>
    <col min="10" max="10" width="35" bestFit="1" customWidth="1"/>
    <col min="11" max="11" width="23.5703125" bestFit="1" customWidth="1"/>
    <col min="12" max="12" width="25.7109375" customWidth="1"/>
    <col min="13" max="13" width="21.7109375" bestFit="1" customWidth="1"/>
  </cols>
  <sheetData>
    <row r="1" spans="1:14" ht="25.5" customHeight="1" x14ac:dyDescent="0.25"/>
    <row r="2" spans="1:14" ht="38.25" customHeight="1" x14ac:dyDescent="0.3">
      <c r="A2" s="2"/>
      <c r="B2" s="3" t="s">
        <v>8</v>
      </c>
      <c r="C2" s="102" t="s">
        <v>102</v>
      </c>
      <c r="D2" s="103"/>
      <c r="E2" s="103"/>
      <c r="F2" s="103"/>
      <c r="G2" s="103"/>
      <c r="H2" s="104"/>
      <c r="I2" s="4"/>
      <c r="J2" s="1"/>
      <c r="K2" s="1"/>
      <c r="L2" s="1"/>
      <c r="M2" s="1"/>
    </row>
    <row r="3" spans="1:14" ht="44.25" customHeight="1" x14ac:dyDescent="0.3">
      <c r="A3" s="5"/>
      <c r="B3" s="3" t="s">
        <v>27</v>
      </c>
      <c r="C3" s="105" t="s">
        <v>261</v>
      </c>
      <c r="D3" s="105"/>
      <c r="E3" s="105"/>
      <c r="F3" s="105"/>
      <c r="G3" s="105"/>
      <c r="H3" s="106"/>
      <c r="I3" s="4"/>
      <c r="J3" s="1"/>
      <c r="K3" s="1"/>
      <c r="L3" s="1"/>
      <c r="M3" s="1"/>
    </row>
    <row r="4" spans="1:14" ht="18.75" x14ac:dyDescent="0.3">
      <c r="A4" s="6"/>
      <c r="B4" s="7"/>
      <c r="C4" s="1"/>
      <c r="D4" s="1"/>
      <c r="E4" s="1"/>
      <c r="F4" s="1"/>
      <c r="G4" s="1"/>
      <c r="H4" s="1"/>
      <c r="I4" s="1"/>
      <c r="J4" s="1"/>
      <c r="K4" s="1"/>
      <c r="L4" s="1"/>
      <c r="M4" s="1"/>
    </row>
    <row r="5" spans="1:14" ht="18.75" x14ac:dyDescent="0.3">
      <c r="A5" s="99" t="s">
        <v>13</v>
      </c>
      <c r="B5" s="99" t="s">
        <v>14</v>
      </c>
      <c r="C5" s="99" t="s">
        <v>15</v>
      </c>
      <c r="D5" s="99" t="s">
        <v>16</v>
      </c>
      <c r="E5" s="99" t="s">
        <v>17</v>
      </c>
      <c r="F5" s="99" t="s">
        <v>18</v>
      </c>
      <c r="G5" s="100" t="s">
        <v>26</v>
      </c>
      <c r="H5" s="100"/>
      <c r="I5" s="99" t="s">
        <v>21</v>
      </c>
      <c r="J5" s="99" t="s">
        <v>22</v>
      </c>
      <c r="K5" s="99" t="s">
        <v>23</v>
      </c>
      <c r="L5" s="99" t="s">
        <v>24</v>
      </c>
      <c r="M5" s="99" t="s">
        <v>25</v>
      </c>
    </row>
    <row r="6" spans="1:14" ht="18.75" x14ac:dyDescent="0.3">
      <c r="A6" s="99"/>
      <c r="B6" s="99"/>
      <c r="C6" s="99"/>
      <c r="D6" s="99"/>
      <c r="E6" s="99"/>
      <c r="F6" s="99"/>
      <c r="G6" s="8" t="s">
        <v>20</v>
      </c>
      <c r="H6" s="8" t="s">
        <v>19</v>
      </c>
      <c r="I6" s="99"/>
      <c r="J6" s="99"/>
      <c r="K6" s="99"/>
      <c r="L6" s="99"/>
      <c r="M6" s="99"/>
    </row>
    <row r="7" spans="1:14" ht="243.75" x14ac:dyDescent="0.25">
      <c r="A7" s="38">
        <v>1</v>
      </c>
      <c r="B7" s="96" t="s">
        <v>161</v>
      </c>
      <c r="C7" s="84" t="s">
        <v>74</v>
      </c>
      <c r="D7" s="87" t="s">
        <v>162</v>
      </c>
      <c r="E7" s="88" t="s">
        <v>103</v>
      </c>
      <c r="F7" s="86" t="s">
        <v>68</v>
      </c>
      <c r="G7" s="83">
        <v>5</v>
      </c>
      <c r="H7" s="83">
        <v>5</v>
      </c>
      <c r="I7" s="89">
        <f t="shared" ref="I7:I13" si="0">G7*H7</f>
        <v>25</v>
      </c>
      <c r="J7" s="83">
        <v>4</v>
      </c>
      <c r="K7" s="76">
        <f>I7/J7</f>
        <v>6.25</v>
      </c>
      <c r="L7" s="32" t="s">
        <v>69</v>
      </c>
      <c r="M7" s="39" t="s">
        <v>163</v>
      </c>
    </row>
    <row r="8" spans="1:14" ht="206.25" x14ac:dyDescent="0.25">
      <c r="A8" s="45">
        <v>2</v>
      </c>
      <c r="B8" s="85" t="s">
        <v>104</v>
      </c>
      <c r="C8" s="84" t="s">
        <v>98</v>
      </c>
      <c r="D8" s="87" t="s">
        <v>209</v>
      </c>
      <c r="E8" s="88" t="s">
        <v>164</v>
      </c>
      <c r="F8" s="86" t="s">
        <v>165</v>
      </c>
      <c r="G8" s="83">
        <v>5</v>
      </c>
      <c r="H8" s="83">
        <v>5</v>
      </c>
      <c r="I8" s="89">
        <f t="shared" si="0"/>
        <v>25</v>
      </c>
      <c r="J8" s="83">
        <v>2</v>
      </c>
      <c r="K8" s="78">
        <f>+I8/J8</f>
        <v>12.5</v>
      </c>
      <c r="L8" s="32" t="s">
        <v>166</v>
      </c>
      <c r="M8" s="32" t="s">
        <v>70</v>
      </c>
    </row>
    <row r="9" spans="1:14" ht="131.25" x14ac:dyDescent="0.25">
      <c r="A9" s="54">
        <v>3</v>
      </c>
      <c r="B9" s="83" t="s">
        <v>73</v>
      </c>
      <c r="C9" s="84" t="s">
        <v>75</v>
      </c>
      <c r="D9" s="86" t="s">
        <v>76</v>
      </c>
      <c r="E9" s="86" t="s">
        <v>168</v>
      </c>
      <c r="F9" s="86" t="s">
        <v>262</v>
      </c>
      <c r="G9" s="83">
        <v>4</v>
      </c>
      <c r="H9" s="83">
        <v>2</v>
      </c>
      <c r="I9" s="83">
        <f t="shared" si="0"/>
        <v>8</v>
      </c>
      <c r="J9" s="83">
        <v>2</v>
      </c>
      <c r="K9" s="52">
        <f>I9/J9</f>
        <v>4</v>
      </c>
      <c r="L9" s="72" t="s">
        <v>77</v>
      </c>
      <c r="M9" s="70"/>
    </row>
    <row r="10" spans="1:14" ht="281.25" x14ac:dyDescent="0.25">
      <c r="A10" s="54">
        <v>4</v>
      </c>
      <c r="B10" s="83" t="s">
        <v>73</v>
      </c>
      <c r="C10" s="84" t="s">
        <v>78</v>
      </c>
      <c r="D10" s="83" t="s">
        <v>72</v>
      </c>
      <c r="E10" s="86" t="s">
        <v>206</v>
      </c>
      <c r="F10" s="86" t="s">
        <v>80</v>
      </c>
      <c r="G10" s="83">
        <v>5</v>
      </c>
      <c r="H10" s="83">
        <v>4</v>
      </c>
      <c r="I10" s="83">
        <f t="shared" si="0"/>
        <v>20</v>
      </c>
      <c r="J10" s="83">
        <v>2</v>
      </c>
      <c r="K10" s="52">
        <f>I10/J10</f>
        <v>10</v>
      </c>
      <c r="L10" s="72" t="s">
        <v>81</v>
      </c>
      <c r="M10" s="72" t="s">
        <v>82</v>
      </c>
    </row>
    <row r="11" spans="1:14" ht="206.25" x14ac:dyDescent="0.25">
      <c r="A11" s="54">
        <v>5</v>
      </c>
      <c r="B11" s="83" t="s">
        <v>73</v>
      </c>
      <c r="C11" s="84" t="s">
        <v>79</v>
      </c>
      <c r="D11" s="83" t="s">
        <v>72</v>
      </c>
      <c r="E11" s="86" t="s">
        <v>84</v>
      </c>
      <c r="F11" s="86" t="s">
        <v>85</v>
      </c>
      <c r="G11" s="83">
        <v>5</v>
      </c>
      <c r="H11" s="83">
        <v>4</v>
      </c>
      <c r="I11" s="83">
        <f t="shared" si="0"/>
        <v>20</v>
      </c>
      <c r="J11" s="83">
        <v>3</v>
      </c>
      <c r="K11" s="52">
        <f>I11/J11</f>
        <v>6.666666666666667</v>
      </c>
      <c r="L11" s="46" t="s">
        <v>86</v>
      </c>
      <c r="M11" s="70"/>
      <c r="N11" s="59" t="s">
        <v>169</v>
      </c>
    </row>
    <row r="12" spans="1:14" ht="187.5" x14ac:dyDescent="0.25">
      <c r="A12" s="54">
        <v>6</v>
      </c>
      <c r="B12" s="83" t="s">
        <v>73</v>
      </c>
      <c r="C12" s="84" t="s">
        <v>83</v>
      </c>
      <c r="D12" s="83" t="s">
        <v>134</v>
      </c>
      <c r="E12" s="86" t="s">
        <v>133</v>
      </c>
      <c r="F12" s="86" t="s">
        <v>108</v>
      </c>
      <c r="G12" s="83">
        <v>3</v>
      </c>
      <c r="H12" s="83">
        <v>3</v>
      </c>
      <c r="I12" s="83">
        <f t="shared" si="0"/>
        <v>9</v>
      </c>
      <c r="J12" s="83">
        <v>3</v>
      </c>
      <c r="K12" s="77">
        <f>+I12/J12</f>
        <v>3</v>
      </c>
      <c r="L12" s="72" t="s">
        <v>131</v>
      </c>
      <c r="M12" s="72" t="s">
        <v>263</v>
      </c>
      <c r="N12" s="59" t="s">
        <v>170</v>
      </c>
    </row>
    <row r="13" spans="1:14" ht="112.5" x14ac:dyDescent="0.25">
      <c r="A13" s="54">
        <v>7</v>
      </c>
      <c r="B13" s="83" t="s">
        <v>73</v>
      </c>
      <c r="C13" s="84" t="s">
        <v>105</v>
      </c>
      <c r="D13" s="86" t="s">
        <v>205</v>
      </c>
      <c r="E13" s="83" t="s">
        <v>110</v>
      </c>
      <c r="F13" s="86" t="s">
        <v>132</v>
      </c>
      <c r="G13" s="83">
        <v>3</v>
      </c>
      <c r="H13" s="83">
        <v>4</v>
      </c>
      <c r="I13" s="83">
        <f t="shared" si="0"/>
        <v>12</v>
      </c>
      <c r="J13" s="83">
        <v>3</v>
      </c>
      <c r="K13" s="52">
        <f>+I13/J13</f>
        <v>4</v>
      </c>
      <c r="L13" s="46" t="s">
        <v>87</v>
      </c>
      <c r="M13" s="70"/>
      <c r="N13" s="60" t="s">
        <v>171</v>
      </c>
    </row>
    <row r="14" spans="1:14" ht="243.75" x14ac:dyDescent="0.25">
      <c r="A14" s="54">
        <v>8</v>
      </c>
      <c r="B14" s="83" t="s">
        <v>73</v>
      </c>
      <c r="C14" s="84" t="s">
        <v>106</v>
      </c>
      <c r="D14" s="86" t="s">
        <v>196</v>
      </c>
      <c r="E14" s="86" t="s">
        <v>172</v>
      </c>
      <c r="F14" s="86" t="s">
        <v>173</v>
      </c>
      <c r="G14" s="83">
        <v>3</v>
      </c>
      <c r="H14" s="83">
        <v>5</v>
      </c>
      <c r="I14" s="83">
        <v>15</v>
      </c>
      <c r="J14" s="83">
        <v>3</v>
      </c>
      <c r="K14" s="52">
        <f>+I14/J14</f>
        <v>5</v>
      </c>
      <c r="L14" s="46" t="s">
        <v>174</v>
      </c>
      <c r="M14" s="69" t="s">
        <v>362</v>
      </c>
      <c r="N14" s="59" t="s">
        <v>167</v>
      </c>
    </row>
    <row r="15" spans="1:14" ht="112.5" x14ac:dyDescent="0.25">
      <c r="A15" s="54">
        <v>9</v>
      </c>
      <c r="B15" s="83" t="s">
        <v>73</v>
      </c>
      <c r="C15" s="84" t="s">
        <v>107</v>
      </c>
      <c r="D15" s="86" t="s">
        <v>135</v>
      </c>
      <c r="E15" s="86" t="s">
        <v>175</v>
      </c>
      <c r="F15" s="86" t="s">
        <v>176</v>
      </c>
      <c r="G15" s="83">
        <v>4</v>
      </c>
      <c r="H15" s="83">
        <v>4</v>
      </c>
      <c r="I15" s="83">
        <f t="shared" ref="I15:I21" si="1">G15*H15</f>
        <v>16</v>
      </c>
      <c r="J15" s="83">
        <v>1</v>
      </c>
      <c r="K15" s="79">
        <f t="shared" ref="K15:K22" si="2">I15/J15</f>
        <v>16</v>
      </c>
      <c r="L15" s="72" t="s">
        <v>177</v>
      </c>
      <c r="M15" s="72" t="s">
        <v>264</v>
      </c>
    </row>
    <row r="16" spans="1:14" ht="225" x14ac:dyDescent="0.25">
      <c r="A16" s="54">
        <v>10</v>
      </c>
      <c r="B16" s="83" t="s">
        <v>73</v>
      </c>
      <c r="C16" s="84" t="s">
        <v>109</v>
      </c>
      <c r="D16" s="86" t="s">
        <v>179</v>
      </c>
      <c r="E16" s="86" t="s">
        <v>369</v>
      </c>
      <c r="F16" s="86" t="s">
        <v>43</v>
      </c>
      <c r="G16" s="83">
        <v>5</v>
      </c>
      <c r="H16" s="83">
        <v>5</v>
      </c>
      <c r="I16" s="83">
        <f t="shared" si="1"/>
        <v>25</v>
      </c>
      <c r="J16" s="83">
        <v>1</v>
      </c>
      <c r="K16" s="79">
        <f t="shared" si="2"/>
        <v>25</v>
      </c>
      <c r="L16" s="46" t="s">
        <v>180</v>
      </c>
      <c r="M16" s="69" t="s">
        <v>265</v>
      </c>
    </row>
    <row r="17" spans="1:13" ht="206.25" x14ac:dyDescent="0.25">
      <c r="A17" s="54">
        <v>11</v>
      </c>
      <c r="B17" s="83" t="s">
        <v>73</v>
      </c>
      <c r="C17" s="84" t="s">
        <v>111</v>
      </c>
      <c r="D17" s="86" t="s">
        <v>135</v>
      </c>
      <c r="E17" s="86" t="s">
        <v>42</v>
      </c>
      <c r="F17" s="86" t="s">
        <v>44</v>
      </c>
      <c r="G17" s="83">
        <v>5</v>
      </c>
      <c r="H17" s="83">
        <v>5</v>
      </c>
      <c r="I17" s="83">
        <f t="shared" si="1"/>
        <v>25</v>
      </c>
      <c r="J17" s="83">
        <v>1</v>
      </c>
      <c r="K17" s="79">
        <f t="shared" si="2"/>
        <v>25</v>
      </c>
      <c r="L17" s="46" t="s">
        <v>136</v>
      </c>
      <c r="M17" s="69"/>
    </row>
    <row r="18" spans="1:13" ht="112.5" x14ac:dyDescent="0.25">
      <c r="A18" s="54">
        <v>12</v>
      </c>
      <c r="B18" s="83" t="s">
        <v>73</v>
      </c>
      <c r="C18" s="84" t="s">
        <v>112</v>
      </c>
      <c r="D18" s="86" t="s">
        <v>181</v>
      </c>
      <c r="E18" s="86" t="s">
        <v>137</v>
      </c>
      <c r="F18" s="86" t="s">
        <v>190</v>
      </c>
      <c r="G18" s="83">
        <v>5</v>
      </c>
      <c r="H18" s="83">
        <v>5</v>
      </c>
      <c r="I18" s="83">
        <f t="shared" si="1"/>
        <v>25</v>
      </c>
      <c r="J18" s="83">
        <v>1</v>
      </c>
      <c r="K18" s="79">
        <f t="shared" si="2"/>
        <v>25</v>
      </c>
      <c r="L18" s="72" t="s">
        <v>182</v>
      </c>
      <c r="M18" s="72"/>
    </row>
    <row r="19" spans="1:13" ht="225" x14ac:dyDescent="0.25">
      <c r="A19" s="54">
        <v>13</v>
      </c>
      <c r="B19" s="83" t="s">
        <v>73</v>
      </c>
      <c r="C19" s="84" t="s">
        <v>113</v>
      </c>
      <c r="D19" s="86" t="s">
        <v>181</v>
      </c>
      <c r="E19" s="86" t="s">
        <v>191</v>
      </c>
      <c r="F19" s="86" t="s">
        <v>183</v>
      </c>
      <c r="G19" s="83">
        <v>5</v>
      </c>
      <c r="H19" s="83">
        <v>5</v>
      </c>
      <c r="I19" s="83">
        <f t="shared" si="1"/>
        <v>25</v>
      </c>
      <c r="J19" s="83">
        <v>1</v>
      </c>
      <c r="K19" s="79">
        <f t="shared" si="2"/>
        <v>25</v>
      </c>
      <c r="L19" s="46" t="s">
        <v>192</v>
      </c>
      <c r="M19" s="69"/>
    </row>
    <row r="20" spans="1:13" ht="112.5" x14ac:dyDescent="0.25">
      <c r="A20" s="54">
        <v>14</v>
      </c>
      <c r="B20" s="83" t="s">
        <v>73</v>
      </c>
      <c r="C20" s="84" t="s">
        <v>114</v>
      </c>
      <c r="D20" s="86" t="s">
        <v>181</v>
      </c>
      <c r="E20" s="86" t="s">
        <v>184</v>
      </c>
      <c r="F20" s="86" t="s">
        <v>185</v>
      </c>
      <c r="G20" s="83">
        <v>5</v>
      </c>
      <c r="H20" s="83">
        <v>5</v>
      </c>
      <c r="I20" s="83">
        <f t="shared" si="1"/>
        <v>25</v>
      </c>
      <c r="J20" s="83">
        <v>1</v>
      </c>
      <c r="K20" s="79">
        <f t="shared" si="2"/>
        <v>25</v>
      </c>
      <c r="L20" s="46" t="s">
        <v>186</v>
      </c>
      <c r="M20" s="69"/>
    </row>
    <row r="21" spans="1:13" ht="206.25" x14ac:dyDescent="0.25">
      <c r="A21" s="54">
        <v>15</v>
      </c>
      <c r="B21" s="83" t="s">
        <v>118</v>
      </c>
      <c r="C21" s="84" t="s">
        <v>100</v>
      </c>
      <c r="D21" s="83" t="s">
        <v>88</v>
      </c>
      <c r="E21" s="86" t="s">
        <v>187</v>
      </c>
      <c r="F21" s="86" t="s">
        <v>188</v>
      </c>
      <c r="G21" s="83">
        <v>3</v>
      </c>
      <c r="H21" s="83">
        <v>4</v>
      </c>
      <c r="I21" s="83">
        <f t="shared" si="1"/>
        <v>12</v>
      </c>
      <c r="J21" s="83">
        <v>3</v>
      </c>
      <c r="K21" s="52">
        <f t="shared" si="2"/>
        <v>4</v>
      </c>
      <c r="L21" s="46" t="s">
        <v>189</v>
      </c>
      <c r="M21" s="69"/>
    </row>
    <row r="22" spans="1:13" ht="131.25" x14ac:dyDescent="0.25">
      <c r="A22" s="54">
        <v>16</v>
      </c>
      <c r="B22" s="83" t="s">
        <v>73</v>
      </c>
      <c r="C22" s="84" t="s">
        <v>115</v>
      </c>
      <c r="D22" s="86" t="s">
        <v>89</v>
      </c>
      <c r="E22" s="83" t="s">
        <v>138</v>
      </c>
      <c r="F22" s="86" t="s">
        <v>266</v>
      </c>
      <c r="G22" s="83">
        <v>2</v>
      </c>
      <c r="H22" s="83">
        <v>4</v>
      </c>
      <c r="I22" s="83">
        <f>+G22*H22</f>
        <v>8</v>
      </c>
      <c r="J22" s="83">
        <v>3</v>
      </c>
      <c r="K22" s="52">
        <f t="shared" si="2"/>
        <v>2.6666666666666665</v>
      </c>
      <c r="L22" s="46" t="s">
        <v>139</v>
      </c>
      <c r="M22" s="69"/>
    </row>
    <row r="23" spans="1:13" ht="356.25" x14ac:dyDescent="0.25">
      <c r="A23" s="54">
        <v>17</v>
      </c>
      <c r="B23" s="83" t="s">
        <v>71</v>
      </c>
      <c r="C23" s="84" t="s">
        <v>272</v>
      </c>
      <c r="D23" s="86" t="s">
        <v>90</v>
      </c>
      <c r="E23" s="86" t="s">
        <v>91</v>
      </c>
      <c r="F23" s="86" t="s">
        <v>140</v>
      </c>
      <c r="G23" s="83">
        <v>5</v>
      </c>
      <c r="H23" s="83">
        <v>5</v>
      </c>
      <c r="I23" s="83">
        <f>+G23*H23</f>
        <v>25</v>
      </c>
      <c r="J23" s="83">
        <v>2</v>
      </c>
      <c r="K23" s="80">
        <f>+I23/J23</f>
        <v>12.5</v>
      </c>
      <c r="L23" s="46" t="s">
        <v>141</v>
      </c>
      <c r="M23" s="69"/>
    </row>
    <row r="24" spans="1:13" ht="337.5" x14ac:dyDescent="0.25">
      <c r="A24" s="54">
        <v>18</v>
      </c>
      <c r="B24" s="83" t="s">
        <v>118</v>
      </c>
      <c r="C24" s="84" t="s">
        <v>274</v>
      </c>
      <c r="D24" s="86" t="s">
        <v>90</v>
      </c>
      <c r="E24" s="86" t="s">
        <v>92</v>
      </c>
      <c r="F24" s="86" t="s">
        <v>142</v>
      </c>
      <c r="G24" s="83">
        <v>5</v>
      </c>
      <c r="H24" s="83">
        <v>5</v>
      </c>
      <c r="I24" s="83">
        <f>+G24*H24</f>
        <v>25</v>
      </c>
      <c r="J24" s="83">
        <v>2</v>
      </c>
      <c r="K24" s="80">
        <f>+I24/J24</f>
        <v>12.5</v>
      </c>
      <c r="L24" s="46" t="s">
        <v>143</v>
      </c>
      <c r="M24" s="69"/>
    </row>
    <row r="25" spans="1:13" ht="150" x14ac:dyDescent="0.25">
      <c r="A25" s="54">
        <v>19</v>
      </c>
      <c r="B25" s="83" t="s">
        <v>73</v>
      </c>
      <c r="C25" s="84" t="s">
        <v>116</v>
      </c>
      <c r="D25" s="83" t="s">
        <v>93</v>
      </c>
      <c r="E25" s="86" t="s">
        <v>144</v>
      </c>
      <c r="F25" s="86" t="s">
        <v>145</v>
      </c>
      <c r="G25" s="83">
        <v>5</v>
      </c>
      <c r="H25" s="83">
        <v>5</v>
      </c>
      <c r="I25" s="83">
        <f t="shared" ref="I25:I30" si="3">G25*H25</f>
        <v>25</v>
      </c>
      <c r="J25" s="83">
        <v>1</v>
      </c>
      <c r="K25" s="79">
        <f t="shared" ref="K25:K30" si="4">I25/J25</f>
        <v>25</v>
      </c>
      <c r="L25" s="46" t="s">
        <v>94</v>
      </c>
      <c r="M25" s="69"/>
    </row>
    <row r="26" spans="1:13" ht="337.5" x14ac:dyDescent="0.25">
      <c r="A26" s="54">
        <v>20</v>
      </c>
      <c r="B26" s="83" t="s">
        <v>73</v>
      </c>
      <c r="C26" s="84" t="s">
        <v>117</v>
      </c>
      <c r="D26" s="83" t="s">
        <v>93</v>
      </c>
      <c r="E26" s="86" t="s">
        <v>146</v>
      </c>
      <c r="F26" s="86" t="s">
        <v>147</v>
      </c>
      <c r="G26" s="83">
        <v>5</v>
      </c>
      <c r="H26" s="83">
        <v>5</v>
      </c>
      <c r="I26" s="83">
        <f t="shared" si="3"/>
        <v>25</v>
      </c>
      <c r="J26" s="83">
        <v>1</v>
      </c>
      <c r="K26" s="79">
        <f t="shared" si="4"/>
        <v>25</v>
      </c>
      <c r="L26" s="72" t="s">
        <v>148</v>
      </c>
      <c r="M26" s="72"/>
    </row>
    <row r="27" spans="1:13" ht="409.5" x14ac:dyDescent="0.25">
      <c r="A27" s="54">
        <v>21</v>
      </c>
      <c r="B27" s="83" t="s">
        <v>73</v>
      </c>
      <c r="C27" s="84" t="s">
        <v>275</v>
      </c>
      <c r="D27" s="83" t="s">
        <v>93</v>
      </c>
      <c r="E27" s="86" t="s">
        <v>363</v>
      </c>
      <c r="F27" s="86" t="s">
        <v>150</v>
      </c>
      <c r="G27" s="83">
        <v>5</v>
      </c>
      <c r="H27" s="83">
        <v>5</v>
      </c>
      <c r="I27" s="83">
        <f t="shared" si="3"/>
        <v>25</v>
      </c>
      <c r="J27" s="83">
        <v>2</v>
      </c>
      <c r="K27" s="78">
        <f t="shared" si="4"/>
        <v>12.5</v>
      </c>
      <c r="L27" s="46" t="s">
        <v>151</v>
      </c>
      <c r="M27" s="72" t="s">
        <v>279</v>
      </c>
    </row>
    <row r="28" spans="1:13" ht="281.25" x14ac:dyDescent="0.25">
      <c r="A28" s="54">
        <v>22</v>
      </c>
      <c r="B28" s="83" t="s">
        <v>73</v>
      </c>
      <c r="C28" s="84" t="s">
        <v>119</v>
      </c>
      <c r="D28" s="83" t="s">
        <v>101</v>
      </c>
      <c r="E28" s="86" t="s">
        <v>95</v>
      </c>
      <c r="F28" s="86" t="s">
        <v>96</v>
      </c>
      <c r="G28" s="83">
        <v>5</v>
      </c>
      <c r="H28" s="83">
        <v>5</v>
      </c>
      <c r="I28" s="83">
        <f t="shared" si="3"/>
        <v>25</v>
      </c>
      <c r="J28" s="83">
        <v>1</v>
      </c>
      <c r="K28" s="79">
        <f t="shared" si="4"/>
        <v>25</v>
      </c>
      <c r="L28" s="32" t="s">
        <v>152</v>
      </c>
      <c r="M28" s="32"/>
    </row>
    <row r="29" spans="1:13" ht="168.75" x14ac:dyDescent="0.25">
      <c r="A29" s="54">
        <v>23</v>
      </c>
      <c r="B29" s="83" t="s">
        <v>71</v>
      </c>
      <c r="C29" s="84" t="s">
        <v>208</v>
      </c>
      <c r="D29" s="83" t="s">
        <v>101</v>
      </c>
      <c r="E29" s="86" t="s">
        <v>153</v>
      </c>
      <c r="F29" s="86" t="s">
        <v>193</v>
      </c>
      <c r="G29" s="83">
        <v>5</v>
      </c>
      <c r="H29" s="83">
        <v>5</v>
      </c>
      <c r="I29" s="83">
        <f t="shared" si="3"/>
        <v>25</v>
      </c>
      <c r="J29" s="83">
        <v>3</v>
      </c>
      <c r="K29" s="52">
        <f t="shared" si="4"/>
        <v>8.3333333333333339</v>
      </c>
      <c r="L29" s="32" t="s">
        <v>194</v>
      </c>
      <c r="M29" s="32"/>
    </row>
    <row r="30" spans="1:13" ht="225" x14ac:dyDescent="0.25">
      <c r="A30" s="54">
        <v>24</v>
      </c>
      <c r="B30" s="83" t="s">
        <v>71</v>
      </c>
      <c r="C30" s="84" t="s">
        <v>273</v>
      </c>
      <c r="D30" s="83" t="s">
        <v>101</v>
      </c>
      <c r="E30" s="86" t="s">
        <v>258</v>
      </c>
      <c r="F30" s="86" t="s">
        <v>259</v>
      </c>
      <c r="G30" s="83">
        <v>5</v>
      </c>
      <c r="H30" s="83">
        <v>5</v>
      </c>
      <c r="I30" s="83">
        <f t="shared" si="3"/>
        <v>25</v>
      </c>
      <c r="J30" s="83">
        <v>3</v>
      </c>
      <c r="K30" s="52">
        <f t="shared" si="4"/>
        <v>8.3333333333333339</v>
      </c>
      <c r="L30" s="32" t="s">
        <v>195</v>
      </c>
      <c r="M30" s="32" t="s">
        <v>267</v>
      </c>
    </row>
    <row r="31" spans="1:13" ht="187.5" x14ac:dyDescent="0.25">
      <c r="A31" s="54">
        <v>25</v>
      </c>
      <c r="B31" s="83" t="s">
        <v>118</v>
      </c>
      <c r="C31" s="84" t="s">
        <v>120</v>
      </c>
      <c r="D31" s="86" t="s">
        <v>268</v>
      </c>
      <c r="E31" s="86" t="s">
        <v>97</v>
      </c>
      <c r="F31" s="86" t="s">
        <v>197</v>
      </c>
      <c r="G31" s="83">
        <v>5</v>
      </c>
      <c r="H31" s="83">
        <v>5</v>
      </c>
      <c r="I31" s="83">
        <f t="shared" ref="I31:I36" si="5">+G31*H31</f>
        <v>25</v>
      </c>
      <c r="J31" s="83">
        <v>3</v>
      </c>
      <c r="K31" s="52">
        <f t="shared" ref="K31:K36" si="6">+I31/J31</f>
        <v>8.3333333333333339</v>
      </c>
      <c r="L31" s="32" t="s">
        <v>198</v>
      </c>
      <c r="M31" s="32"/>
    </row>
    <row r="32" spans="1:13" ht="150" x14ac:dyDescent="0.25">
      <c r="A32" s="54">
        <v>26</v>
      </c>
      <c r="B32" s="83" t="s">
        <v>71</v>
      </c>
      <c r="C32" s="84" t="s">
        <v>122</v>
      </c>
      <c r="D32" s="83" t="s">
        <v>101</v>
      </c>
      <c r="E32" s="86" t="s">
        <v>154</v>
      </c>
      <c r="F32" s="86" t="s">
        <v>199</v>
      </c>
      <c r="G32" s="83">
        <v>3</v>
      </c>
      <c r="H32" s="83">
        <v>3</v>
      </c>
      <c r="I32" s="83">
        <f t="shared" si="5"/>
        <v>9</v>
      </c>
      <c r="J32" s="83">
        <v>2</v>
      </c>
      <c r="K32" s="52">
        <f t="shared" si="6"/>
        <v>4.5</v>
      </c>
      <c r="L32" s="32" t="s">
        <v>200</v>
      </c>
      <c r="M32" s="32"/>
    </row>
    <row r="33" spans="1:14" ht="262.5" x14ac:dyDescent="0.25">
      <c r="A33" s="54">
        <v>27</v>
      </c>
      <c r="B33" s="83" t="s">
        <v>73</v>
      </c>
      <c r="C33" s="84" t="s">
        <v>276</v>
      </c>
      <c r="D33" s="83" t="s">
        <v>101</v>
      </c>
      <c r="E33" s="86" t="s">
        <v>364</v>
      </c>
      <c r="F33" s="86" t="s">
        <v>201</v>
      </c>
      <c r="G33" s="83">
        <v>5</v>
      </c>
      <c r="H33" s="83">
        <v>5</v>
      </c>
      <c r="I33" s="83">
        <f t="shared" si="5"/>
        <v>25</v>
      </c>
      <c r="J33" s="83">
        <v>3</v>
      </c>
      <c r="K33" s="52">
        <f t="shared" si="6"/>
        <v>8.3333333333333339</v>
      </c>
      <c r="L33" s="32" t="s">
        <v>155</v>
      </c>
      <c r="M33" s="32"/>
    </row>
    <row r="34" spans="1:14" ht="281.25" x14ac:dyDescent="0.25">
      <c r="A34" s="54">
        <v>28</v>
      </c>
      <c r="B34" s="86" t="s">
        <v>71</v>
      </c>
      <c r="C34" s="84" t="s">
        <v>123</v>
      </c>
      <c r="D34" s="86" t="s">
        <v>156</v>
      </c>
      <c r="E34" s="86" t="s">
        <v>125</v>
      </c>
      <c r="F34" s="86" t="s">
        <v>202</v>
      </c>
      <c r="G34" s="83">
        <v>5</v>
      </c>
      <c r="H34" s="83">
        <v>5</v>
      </c>
      <c r="I34" s="83">
        <f t="shared" si="5"/>
        <v>25</v>
      </c>
      <c r="J34" s="83">
        <v>2</v>
      </c>
      <c r="K34" s="81">
        <f t="shared" si="6"/>
        <v>12.5</v>
      </c>
      <c r="L34" s="47" t="s">
        <v>203</v>
      </c>
      <c r="M34" s="69" t="s">
        <v>269</v>
      </c>
    </row>
    <row r="35" spans="1:14" ht="243.75" x14ac:dyDescent="0.25">
      <c r="A35" s="54">
        <v>29</v>
      </c>
      <c r="B35" s="83" t="s">
        <v>118</v>
      </c>
      <c r="C35" s="84" t="s">
        <v>121</v>
      </c>
      <c r="D35" s="86" t="s">
        <v>126</v>
      </c>
      <c r="E35" s="86" t="s">
        <v>127</v>
      </c>
      <c r="F35" s="86" t="s">
        <v>157</v>
      </c>
      <c r="G35" s="83">
        <v>5</v>
      </c>
      <c r="H35" s="83">
        <v>5</v>
      </c>
      <c r="I35" s="83">
        <f t="shared" si="5"/>
        <v>25</v>
      </c>
      <c r="J35" s="83">
        <v>2</v>
      </c>
      <c r="K35" s="81">
        <f t="shared" si="6"/>
        <v>12.5</v>
      </c>
      <c r="L35" s="47" t="s">
        <v>99</v>
      </c>
      <c r="M35" s="69" t="s">
        <v>270</v>
      </c>
    </row>
    <row r="36" spans="1:14" ht="93.75" x14ac:dyDescent="0.25">
      <c r="A36" s="54">
        <v>30</v>
      </c>
      <c r="B36" s="83" t="s">
        <v>118</v>
      </c>
      <c r="C36" s="84" t="s">
        <v>124</v>
      </c>
      <c r="D36" s="86" t="s">
        <v>129</v>
      </c>
      <c r="E36" s="86" t="s">
        <v>130</v>
      </c>
      <c r="F36" s="86" t="s">
        <v>158</v>
      </c>
      <c r="G36" s="83">
        <v>4</v>
      </c>
      <c r="H36" s="83">
        <v>3</v>
      </c>
      <c r="I36" s="83">
        <f t="shared" si="5"/>
        <v>12</v>
      </c>
      <c r="J36" s="83">
        <v>2</v>
      </c>
      <c r="K36" s="82">
        <f t="shared" si="6"/>
        <v>6</v>
      </c>
      <c r="L36" s="47" t="s">
        <v>204</v>
      </c>
      <c r="M36" s="69" t="s">
        <v>128</v>
      </c>
    </row>
    <row r="37" spans="1:14" ht="18.75" x14ac:dyDescent="0.3">
      <c r="B37" s="38"/>
      <c r="C37" s="107"/>
      <c r="D37" s="107"/>
      <c r="E37" s="41"/>
      <c r="F37" s="41"/>
      <c r="G37" s="41"/>
      <c r="H37" s="41"/>
      <c r="I37" s="9"/>
      <c r="J37" s="9"/>
      <c r="K37" s="9"/>
      <c r="L37" s="9"/>
      <c r="M37" s="69"/>
    </row>
    <row r="38" spans="1:14" ht="18.75" x14ac:dyDescent="0.3">
      <c r="B38" s="40"/>
      <c r="C38" s="101"/>
      <c r="D38" s="101"/>
      <c r="E38" s="1"/>
      <c r="F38" s="1"/>
      <c r="G38" s="1"/>
      <c r="H38" s="1"/>
      <c r="I38" s="1"/>
      <c r="J38" s="1"/>
      <c r="K38" s="1"/>
      <c r="L38" s="1"/>
      <c r="M38" s="9"/>
    </row>
    <row r="39" spans="1:14" ht="18.75" x14ac:dyDescent="0.3">
      <c r="B39" s="18" t="s">
        <v>29</v>
      </c>
      <c r="C39" s="1"/>
      <c r="D39" s="1"/>
      <c r="E39" s="1"/>
      <c r="F39" s="1"/>
      <c r="G39" s="1"/>
      <c r="H39" s="1"/>
      <c r="I39" s="1"/>
      <c r="J39" s="1"/>
      <c r="K39" s="1"/>
      <c r="L39" s="1"/>
      <c r="M39" s="1"/>
      <c r="N39" s="59"/>
    </row>
    <row r="40" spans="1:14" ht="18.75" x14ac:dyDescent="0.3">
      <c r="B40" s="18" t="s">
        <v>30</v>
      </c>
      <c r="C40" s="1"/>
      <c r="D40" s="1"/>
      <c r="E40" s="1"/>
      <c r="F40" s="1"/>
      <c r="G40" s="1"/>
      <c r="H40" s="1"/>
      <c r="I40" s="1"/>
      <c r="J40" s="1"/>
      <c r="K40" s="1"/>
      <c r="L40" s="1"/>
      <c r="M40" s="1"/>
    </row>
    <row r="41" spans="1:14" ht="18.75" x14ac:dyDescent="0.3">
      <c r="B41" s="15"/>
      <c r="C41" s="1"/>
      <c r="D41" s="1"/>
      <c r="E41" s="1"/>
      <c r="F41" s="1"/>
      <c r="G41" s="1"/>
      <c r="H41" s="1"/>
      <c r="I41" s="1"/>
      <c r="J41" s="1"/>
      <c r="K41" s="1"/>
      <c r="L41" s="1"/>
      <c r="M41" s="1"/>
    </row>
    <row r="42" spans="1:14" ht="18.75" x14ac:dyDescent="0.3">
      <c r="B42" s="1"/>
      <c r="C42" s="1"/>
      <c r="D42" s="1"/>
      <c r="E42" s="1"/>
      <c r="F42" s="1"/>
      <c r="G42" s="1"/>
      <c r="H42" s="1"/>
      <c r="I42" s="1"/>
      <c r="J42" s="1"/>
      <c r="K42" s="1"/>
      <c r="L42" s="1"/>
      <c r="M42" s="1"/>
    </row>
    <row r="43" spans="1:14" ht="18.75" x14ac:dyDescent="0.3">
      <c r="B43" s="1"/>
      <c r="C43" s="1"/>
      <c r="D43" s="1"/>
      <c r="E43" s="1"/>
      <c r="F43" s="1"/>
      <c r="G43" s="1"/>
      <c r="H43" s="1"/>
      <c r="I43" s="1"/>
      <c r="J43" s="1"/>
      <c r="K43" s="1"/>
      <c r="L43" s="1"/>
      <c r="M43" s="1"/>
    </row>
    <row r="44" spans="1:14" ht="18.75" x14ac:dyDescent="0.3">
      <c r="B44" s="12" t="s">
        <v>9</v>
      </c>
      <c r="C44" s="1"/>
      <c r="D44" s="1"/>
      <c r="E44" s="1"/>
      <c r="F44" s="1"/>
      <c r="G44" s="1"/>
      <c r="H44" s="1"/>
      <c r="I44" s="1"/>
      <c r="J44" s="1"/>
      <c r="K44" s="1"/>
      <c r="L44" s="1"/>
      <c r="M44" s="1"/>
    </row>
    <row r="45" spans="1:14" ht="18.75" x14ac:dyDescent="0.3">
      <c r="B45" s="13" t="s">
        <v>10</v>
      </c>
      <c r="C45" s="1"/>
      <c r="D45" s="1"/>
      <c r="E45" s="1"/>
      <c r="F45" s="1"/>
      <c r="G45" s="1"/>
      <c r="H45" s="1"/>
      <c r="I45" s="1"/>
      <c r="J45" s="1"/>
      <c r="K45" s="1"/>
      <c r="L45" s="1"/>
      <c r="M45" s="1"/>
    </row>
    <row r="46" spans="1:14" ht="37.5" x14ac:dyDescent="0.3">
      <c r="B46" s="14" t="s">
        <v>11</v>
      </c>
    </row>
    <row r="47" spans="1:14" ht="18.75" x14ac:dyDescent="0.3">
      <c r="B47" s="1"/>
    </row>
  </sheetData>
  <autoFilter ref="A6:N36">
    <sortState ref="A8:N36">
      <sortCondition ref="A6"/>
    </sortState>
  </autoFilter>
  <mergeCells count="16">
    <mergeCell ref="A5:A6"/>
    <mergeCell ref="B5:B6"/>
    <mergeCell ref="C5:C6"/>
    <mergeCell ref="C38:D38"/>
    <mergeCell ref="C2:H2"/>
    <mergeCell ref="C3:H3"/>
    <mergeCell ref="C37:D37"/>
    <mergeCell ref="M5:M6"/>
    <mergeCell ref="G5:H5"/>
    <mergeCell ref="F5:F6"/>
    <mergeCell ref="E5:E6"/>
    <mergeCell ref="D5:D6"/>
    <mergeCell ref="I5:I6"/>
    <mergeCell ref="J5:J6"/>
    <mergeCell ref="K5:K6"/>
    <mergeCell ref="L5:L6"/>
  </mergeCells>
  <conditionalFormatting sqref="B7 E7">
    <cfRule type="containsText" dxfId="8" priority="22" operator="containsText" text="rojo">
      <formula>NOT(ISERROR(SEARCH("rojo",B7)))</formula>
    </cfRule>
    <cfRule type="containsText" dxfId="7" priority="23" operator="containsText" text="amarillo">
      <formula>NOT(ISERROR(SEARCH("amarillo",B7)))</formula>
    </cfRule>
    <cfRule type="containsText" dxfId="6" priority="24" operator="containsText" text="verde">
      <formula>NOT(ISERROR(SEARCH("verde",B7)))</formula>
    </cfRule>
  </conditionalFormatting>
  <conditionalFormatting sqref="E8">
    <cfRule type="containsText" dxfId="5" priority="7" operator="containsText" text="rojo">
      <formula>NOT(ISERROR(SEARCH("rojo",E8)))</formula>
    </cfRule>
    <cfRule type="containsText" dxfId="4" priority="8" operator="containsText" text="amarillo">
      <formula>NOT(ISERROR(SEARCH("amarillo",E8)))</formula>
    </cfRule>
    <cfRule type="containsText" dxfId="3" priority="9" operator="containsText" text="verde">
      <formula>NOT(ISERROR(SEARCH("verde",E8)))</formula>
    </cfRule>
  </conditionalFormatting>
  <conditionalFormatting sqref="B8">
    <cfRule type="containsText" dxfId="2" priority="4" operator="containsText" text="rojo">
      <formula>NOT(ISERROR(SEARCH("rojo",B8)))</formula>
    </cfRule>
    <cfRule type="containsText" dxfId="1" priority="5" operator="containsText" text="amarillo">
      <formula>NOT(ISERROR(SEARCH("amarillo",B8)))</formula>
    </cfRule>
    <cfRule type="containsText" dxfId="0" priority="6" operator="containsText" text="verde">
      <formula>NOT(ISERROR(SEARCH("verde",B8)))</formula>
    </cfRule>
  </conditionalFormatting>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B3:H54"/>
  <sheetViews>
    <sheetView zoomScale="115" zoomScaleNormal="115" workbookViewId="0">
      <selection activeCell="B6" sqref="B6"/>
    </sheetView>
  </sheetViews>
  <sheetFormatPr baseColWidth="10" defaultRowHeight="15" x14ac:dyDescent="0.25"/>
  <cols>
    <col min="2" max="2" width="14.85546875" bestFit="1" customWidth="1"/>
    <col min="4" max="4" width="18" customWidth="1"/>
    <col min="5" max="5" width="22.140625" customWidth="1"/>
    <col min="6" max="6" width="23" customWidth="1"/>
    <col min="7" max="7" width="21.7109375" customWidth="1"/>
    <col min="8" max="8" width="24.140625" customWidth="1"/>
  </cols>
  <sheetData>
    <row r="3" spans="2:8" ht="18.75" x14ac:dyDescent="0.3">
      <c r="D3" s="3" t="s">
        <v>8</v>
      </c>
      <c r="E3" s="106" t="s">
        <v>67</v>
      </c>
      <c r="F3" s="108"/>
      <c r="G3" s="108"/>
      <c r="H3" s="108"/>
    </row>
    <row r="4" spans="2:8" ht="32.25" customHeight="1" x14ac:dyDescent="0.3">
      <c r="D4" s="3" t="s">
        <v>160</v>
      </c>
      <c r="E4" s="105" t="s">
        <v>271</v>
      </c>
      <c r="F4" s="105"/>
      <c r="G4" s="105"/>
      <c r="H4" s="105"/>
    </row>
    <row r="6" spans="2:8" ht="18.75" x14ac:dyDescent="0.3">
      <c r="B6" s="1"/>
      <c r="C6" s="1"/>
      <c r="D6" s="1" t="s">
        <v>159</v>
      </c>
      <c r="E6" s="1"/>
      <c r="F6" s="1"/>
      <c r="G6" s="1"/>
      <c r="H6" s="1"/>
    </row>
    <row r="7" spans="2:8" ht="18.75" x14ac:dyDescent="0.3">
      <c r="B7" s="1"/>
      <c r="C7" s="1"/>
      <c r="D7" s="1"/>
      <c r="E7" s="1"/>
      <c r="F7" s="1"/>
      <c r="G7" s="1"/>
      <c r="H7" s="1"/>
    </row>
    <row r="8" spans="2:8" ht="108" customHeight="1" x14ac:dyDescent="0.3">
      <c r="B8" s="1"/>
      <c r="C8" s="1">
        <v>5</v>
      </c>
      <c r="D8" s="19">
        <v>5</v>
      </c>
      <c r="E8" s="19">
        <v>10</v>
      </c>
      <c r="F8" s="20">
        <v>15</v>
      </c>
      <c r="G8" s="21">
        <v>20</v>
      </c>
      <c r="H8" s="21">
        <v>25</v>
      </c>
    </row>
    <row r="9" spans="2:8" ht="96.75" customHeight="1" x14ac:dyDescent="0.3">
      <c r="B9" s="1"/>
      <c r="C9" s="1">
        <v>4</v>
      </c>
      <c r="D9" s="19">
        <v>4</v>
      </c>
      <c r="E9" s="19">
        <v>8</v>
      </c>
      <c r="F9" s="20">
        <v>12</v>
      </c>
      <c r="G9" s="21">
        <v>16</v>
      </c>
      <c r="H9" s="21">
        <v>20</v>
      </c>
    </row>
    <row r="10" spans="2:8" ht="92.25" customHeight="1" x14ac:dyDescent="0.3">
      <c r="B10" s="1" t="s">
        <v>20</v>
      </c>
      <c r="C10" s="1">
        <v>3</v>
      </c>
      <c r="D10" s="19">
        <v>3</v>
      </c>
      <c r="E10" s="19">
        <v>6</v>
      </c>
      <c r="F10" s="19">
        <v>9</v>
      </c>
      <c r="G10" s="20">
        <v>12</v>
      </c>
      <c r="H10" s="20">
        <v>15</v>
      </c>
    </row>
    <row r="11" spans="2:8" ht="87" customHeight="1" x14ac:dyDescent="0.3">
      <c r="B11" s="1"/>
      <c r="C11" s="1">
        <v>2</v>
      </c>
      <c r="D11" s="19">
        <v>2</v>
      </c>
      <c r="E11" s="19">
        <v>4</v>
      </c>
      <c r="F11" s="19">
        <v>6</v>
      </c>
      <c r="G11" s="19">
        <v>8</v>
      </c>
      <c r="H11" s="48">
        <v>10</v>
      </c>
    </row>
    <row r="12" spans="2:8" ht="96" customHeight="1" x14ac:dyDescent="0.3">
      <c r="B12" s="1"/>
      <c r="C12" s="1">
        <v>1</v>
      </c>
      <c r="D12" s="22">
        <v>1</v>
      </c>
      <c r="E12" s="22">
        <v>2</v>
      </c>
      <c r="F12" s="22"/>
      <c r="G12" s="22">
        <v>4</v>
      </c>
      <c r="H12" s="22">
        <v>5</v>
      </c>
    </row>
    <row r="13" spans="2:8" ht="18.75" x14ac:dyDescent="0.3">
      <c r="B13" s="1"/>
      <c r="C13" s="1"/>
      <c r="D13" s="23">
        <v>1</v>
      </c>
      <c r="E13" s="23">
        <v>2</v>
      </c>
      <c r="F13" s="23">
        <v>3</v>
      </c>
      <c r="G13" s="23">
        <v>4</v>
      </c>
      <c r="H13" s="23">
        <v>5</v>
      </c>
    </row>
    <row r="14" spans="2:8" ht="18.75" x14ac:dyDescent="0.3">
      <c r="B14" s="1"/>
      <c r="C14" s="1"/>
      <c r="D14" s="109" t="s">
        <v>19</v>
      </c>
      <c r="E14" s="109"/>
      <c r="F14" s="109"/>
      <c r="G14" s="109"/>
      <c r="H14" s="109"/>
    </row>
    <row r="15" spans="2:8" ht="18.75" x14ac:dyDescent="0.3">
      <c r="B15" s="1"/>
      <c r="C15" s="1"/>
      <c r="D15" s="1"/>
      <c r="E15" s="1"/>
      <c r="F15" s="1"/>
      <c r="G15" s="1"/>
      <c r="H15" s="1"/>
    </row>
    <row r="16" spans="2:8" ht="18.75" x14ac:dyDescent="0.3">
      <c r="B16" s="1"/>
      <c r="C16" s="1"/>
      <c r="D16" s="1"/>
      <c r="E16" s="1"/>
      <c r="F16" s="1"/>
      <c r="G16" s="1"/>
      <c r="H16" s="1"/>
    </row>
    <row r="17" spans="2:8" ht="18.75" x14ac:dyDescent="0.3">
      <c r="B17" s="1"/>
      <c r="C17" s="1"/>
      <c r="D17" s="24" t="s">
        <v>13</v>
      </c>
      <c r="E17" s="24" t="s">
        <v>31</v>
      </c>
      <c r="F17" s="24" t="s">
        <v>20</v>
      </c>
      <c r="G17" s="24" t="s">
        <v>32</v>
      </c>
      <c r="H17" s="24" t="s">
        <v>33</v>
      </c>
    </row>
    <row r="18" spans="2:8" ht="18.75" x14ac:dyDescent="0.3">
      <c r="B18" s="1"/>
      <c r="C18" s="1"/>
      <c r="D18" s="39">
        <v>1</v>
      </c>
      <c r="E18" s="39" t="str">
        <f>'(h)MATRIZ DE EVALUACION DE RIES'!C7</f>
        <v>O-1</v>
      </c>
      <c r="F18" s="43">
        <f>'(h)MATRIZ DE EVALUACION DE RIES'!G7</f>
        <v>5</v>
      </c>
      <c r="G18" s="43">
        <f>'(h)MATRIZ DE EVALUACION DE RIES'!H7</f>
        <v>5</v>
      </c>
      <c r="H18" s="76">
        <f>'(h)MATRIZ DE EVALUACION DE RIES'!K7</f>
        <v>6.25</v>
      </c>
    </row>
    <row r="19" spans="2:8" ht="18.75" x14ac:dyDescent="0.3">
      <c r="B19" s="1"/>
      <c r="C19" s="50"/>
      <c r="D19" s="39">
        <v>2</v>
      </c>
      <c r="E19" s="39" t="str">
        <f>'(h)MATRIZ DE EVALUACION DE RIES'!C8</f>
        <v>E-1</v>
      </c>
      <c r="F19" s="43">
        <f>'(h)MATRIZ DE EVALUACION DE RIES'!G8</f>
        <v>5</v>
      </c>
      <c r="G19" s="43">
        <f>'(h)MATRIZ DE EVALUACION DE RIES'!H8</f>
        <v>5</v>
      </c>
      <c r="H19" s="78">
        <f>'(h)MATRIZ DE EVALUACION DE RIES'!K8</f>
        <v>12.5</v>
      </c>
    </row>
    <row r="20" spans="2:8" ht="18.75" x14ac:dyDescent="0.3">
      <c r="B20" s="1"/>
      <c r="C20" s="50"/>
      <c r="D20" s="39">
        <v>3</v>
      </c>
      <c r="E20" s="39" t="str">
        <f>'(h)MATRIZ DE EVALUACION DE RIES'!C9</f>
        <v>O-2</v>
      </c>
      <c r="F20" s="43">
        <f>'(h)MATRIZ DE EVALUACION DE RIES'!G9</f>
        <v>4</v>
      </c>
      <c r="G20" s="43">
        <f>'(h)MATRIZ DE EVALUACION DE RIES'!H9</f>
        <v>2</v>
      </c>
      <c r="H20" s="52">
        <f>'(h)MATRIZ DE EVALUACION DE RIES'!K9</f>
        <v>4</v>
      </c>
    </row>
    <row r="21" spans="2:8" ht="18.75" x14ac:dyDescent="0.3">
      <c r="B21" s="1"/>
      <c r="C21" s="50"/>
      <c r="D21" s="39">
        <v>4</v>
      </c>
      <c r="E21" s="39" t="str">
        <f>'(h)MATRIZ DE EVALUACION DE RIES'!C10</f>
        <v>O-3</v>
      </c>
      <c r="F21" s="43">
        <f>'(h)MATRIZ DE EVALUACION DE RIES'!G10</f>
        <v>5</v>
      </c>
      <c r="G21" s="43">
        <f>'(h)MATRIZ DE EVALUACION DE RIES'!H10</f>
        <v>4</v>
      </c>
      <c r="H21" s="52">
        <f>'(h)MATRIZ DE EVALUACION DE RIES'!K10</f>
        <v>10</v>
      </c>
    </row>
    <row r="22" spans="2:8" ht="18.75" x14ac:dyDescent="0.3">
      <c r="B22" s="1"/>
      <c r="C22" s="50"/>
      <c r="D22" s="39">
        <v>5</v>
      </c>
      <c r="E22" s="39" t="str">
        <f>'(h)MATRIZ DE EVALUACION DE RIES'!C11</f>
        <v>O-4</v>
      </c>
      <c r="F22" s="43">
        <f>'(h)MATRIZ DE EVALUACION DE RIES'!G11</f>
        <v>5</v>
      </c>
      <c r="G22" s="43">
        <f>'(h)MATRIZ DE EVALUACION DE RIES'!H11</f>
        <v>4</v>
      </c>
      <c r="H22" s="52">
        <f>'(h)MATRIZ DE EVALUACION DE RIES'!K11</f>
        <v>6.666666666666667</v>
      </c>
    </row>
    <row r="23" spans="2:8" ht="18.75" x14ac:dyDescent="0.3">
      <c r="B23" s="1"/>
      <c r="C23" s="50"/>
      <c r="D23" s="39">
        <v>6</v>
      </c>
      <c r="E23" s="39" t="str">
        <f>'(h)MATRIZ DE EVALUACION DE RIES'!C12</f>
        <v>O-5</v>
      </c>
      <c r="F23" s="43">
        <f>'(h)MATRIZ DE EVALUACION DE RIES'!G12</f>
        <v>3</v>
      </c>
      <c r="G23" s="43">
        <f>'(h)MATRIZ DE EVALUACION DE RIES'!H12</f>
        <v>3</v>
      </c>
      <c r="H23" s="77">
        <f>'(h)MATRIZ DE EVALUACION DE RIES'!K12</f>
        <v>3</v>
      </c>
    </row>
    <row r="24" spans="2:8" ht="18.75" x14ac:dyDescent="0.3">
      <c r="B24" s="1"/>
      <c r="C24" s="50"/>
      <c r="D24" s="39">
        <v>7</v>
      </c>
      <c r="E24" s="39" t="str">
        <f>'(h)MATRIZ DE EVALUACION DE RIES'!C13</f>
        <v>O-6</v>
      </c>
      <c r="F24" s="43">
        <f>'(h)MATRIZ DE EVALUACION DE RIES'!G13</f>
        <v>3</v>
      </c>
      <c r="G24" s="43">
        <f>'(h)MATRIZ DE EVALUACION DE RIES'!H13</f>
        <v>4</v>
      </c>
      <c r="H24" s="52">
        <f>'(h)MATRIZ DE EVALUACION DE RIES'!K13</f>
        <v>4</v>
      </c>
    </row>
    <row r="25" spans="2:8" ht="18.75" x14ac:dyDescent="0.3">
      <c r="B25" s="1"/>
      <c r="C25" s="50"/>
      <c r="D25" s="39">
        <v>8</v>
      </c>
      <c r="E25" s="39" t="str">
        <f>'(h)MATRIZ DE EVALUACION DE RIES'!C14</f>
        <v>O-7</v>
      </c>
      <c r="F25" s="43">
        <f>'(h)MATRIZ DE EVALUACION DE RIES'!G14</f>
        <v>3</v>
      </c>
      <c r="G25" s="43">
        <f>'(h)MATRIZ DE EVALUACION DE RIES'!H14</f>
        <v>5</v>
      </c>
      <c r="H25" s="52">
        <f>'(h)MATRIZ DE EVALUACION DE RIES'!K14</f>
        <v>5</v>
      </c>
    </row>
    <row r="26" spans="2:8" ht="18.75" x14ac:dyDescent="0.3">
      <c r="B26" s="1"/>
      <c r="C26" s="50"/>
      <c r="D26" s="39">
        <v>9</v>
      </c>
      <c r="E26" s="39" t="str">
        <f>'(h)MATRIZ DE EVALUACION DE RIES'!C15</f>
        <v>O-8</v>
      </c>
      <c r="F26" s="43">
        <f>'(h)MATRIZ DE EVALUACION DE RIES'!G15</f>
        <v>4</v>
      </c>
      <c r="G26" s="43">
        <f>'(h)MATRIZ DE EVALUACION DE RIES'!H15</f>
        <v>4</v>
      </c>
      <c r="H26" s="79">
        <f>'(h)MATRIZ DE EVALUACION DE RIES'!K15</f>
        <v>16</v>
      </c>
    </row>
    <row r="27" spans="2:8" ht="18.75" x14ac:dyDescent="0.3">
      <c r="B27" s="1"/>
      <c r="C27" s="50"/>
      <c r="D27" s="39">
        <v>10</v>
      </c>
      <c r="E27" s="39" t="str">
        <f>'(h)MATRIZ DE EVALUACION DE RIES'!C16</f>
        <v>O-9</v>
      </c>
      <c r="F27" s="43">
        <f>'(h)MATRIZ DE EVALUACION DE RIES'!G16</f>
        <v>5</v>
      </c>
      <c r="G27" s="43">
        <f>'(h)MATRIZ DE EVALUACION DE RIES'!H16</f>
        <v>5</v>
      </c>
      <c r="H27" s="79">
        <f>'(h)MATRIZ DE EVALUACION DE RIES'!K16</f>
        <v>25</v>
      </c>
    </row>
    <row r="28" spans="2:8" ht="18.75" x14ac:dyDescent="0.3">
      <c r="B28" s="1"/>
      <c r="C28" s="50"/>
      <c r="D28" s="39">
        <v>11</v>
      </c>
      <c r="E28" s="39" t="str">
        <f>'(h)MATRIZ DE EVALUACION DE RIES'!C17</f>
        <v>O-10</v>
      </c>
      <c r="F28" s="43">
        <f>'(h)MATRIZ DE EVALUACION DE RIES'!G17</f>
        <v>5</v>
      </c>
      <c r="G28" s="43">
        <f>'(h)MATRIZ DE EVALUACION DE RIES'!H17</f>
        <v>5</v>
      </c>
      <c r="H28" s="79">
        <f>'(h)MATRIZ DE EVALUACION DE RIES'!K17</f>
        <v>25</v>
      </c>
    </row>
    <row r="29" spans="2:8" ht="18.75" x14ac:dyDescent="0.3">
      <c r="B29" s="1"/>
      <c r="C29" s="50"/>
      <c r="D29" s="39">
        <v>12</v>
      </c>
      <c r="E29" s="39" t="str">
        <f>'(h)MATRIZ DE EVALUACION DE RIES'!C18</f>
        <v>O-11</v>
      </c>
      <c r="F29" s="43">
        <f>'(h)MATRIZ DE EVALUACION DE RIES'!G18</f>
        <v>5</v>
      </c>
      <c r="G29" s="43">
        <f>'(h)MATRIZ DE EVALUACION DE RIES'!H18</f>
        <v>5</v>
      </c>
      <c r="H29" s="79">
        <f>'(h)MATRIZ DE EVALUACION DE RIES'!K18</f>
        <v>25</v>
      </c>
    </row>
    <row r="30" spans="2:8" ht="18.75" x14ac:dyDescent="0.3">
      <c r="B30" s="1"/>
      <c r="C30" s="50"/>
      <c r="D30" s="39">
        <v>13</v>
      </c>
      <c r="E30" s="39" t="str">
        <f>'(h)MATRIZ DE EVALUACION DE RIES'!C19</f>
        <v>O-12</v>
      </c>
      <c r="F30" s="43">
        <f>'(h)MATRIZ DE EVALUACION DE RIES'!G19</f>
        <v>5</v>
      </c>
      <c r="G30" s="43">
        <f>'(h)MATRIZ DE EVALUACION DE RIES'!H19</f>
        <v>5</v>
      </c>
      <c r="H30" s="79">
        <f>'(h)MATRIZ DE EVALUACION DE RIES'!K19</f>
        <v>25</v>
      </c>
    </row>
    <row r="31" spans="2:8" ht="18.75" x14ac:dyDescent="0.3">
      <c r="B31" s="1"/>
      <c r="C31" s="50"/>
      <c r="D31" s="39">
        <v>14</v>
      </c>
      <c r="E31" s="39" t="str">
        <f>'(h)MATRIZ DE EVALUACION DE RIES'!C20</f>
        <v>O-13</v>
      </c>
      <c r="F31" s="43">
        <f>'(h)MATRIZ DE EVALUACION DE RIES'!G20</f>
        <v>5</v>
      </c>
      <c r="G31" s="43">
        <f>'(h)MATRIZ DE EVALUACION DE RIES'!H20</f>
        <v>5</v>
      </c>
      <c r="H31" s="79">
        <f>'(h)MATRIZ DE EVALUACION DE RIES'!K20</f>
        <v>25</v>
      </c>
    </row>
    <row r="32" spans="2:8" ht="18.75" x14ac:dyDescent="0.3">
      <c r="B32" s="1"/>
      <c r="C32" s="50"/>
      <c r="D32" s="39">
        <v>15</v>
      </c>
      <c r="E32" s="39" t="str">
        <f>'(h)MATRIZ DE EVALUACION DE RIES'!C21</f>
        <v>E-2</v>
      </c>
      <c r="F32" s="43">
        <f>'(h)MATRIZ DE EVALUACION DE RIES'!G21</f>
        <v>3</v>
      </c>
      <c r="G32" s="43">
        <f>'(h)MATRIZ DE EVALUACION DE RIES'!H21</f>
        <v>4</v>
      </c>
      <c r="H32" s="52">
        <f>'(h)MATRIZ DE EVALUACION DE RIES'!K21</f>
        <v>4</v>
      </c>
    </row>
    <row r="33" spans="3:8" ht="18.75" x14ac:dyDescent="0.3">
      <c r="C33" s="50"/>
      <c r="D33" s="39">
        <v>16</v>
      </c>
      <c r="E33" s="39" t="str">
        <f>'(h)MATRIZ DE EVALUACION DE RIES'!C22</f>
        <v>O-14</v>
      </c>
      <c r="F33" s="43">
        <f>'(h)MATRIZ DE EVALUACION DE RIES'!G22</f>
        <v>2</v>
      </c>
      <c r="G33" s="43">
        <f>'(h)MATRIZ DE EVALUACION DE RIES'!H22</f>
        <v>4</v>
      </c>
      <c r="H33" s="52">
        <f>'(h)MATRIZ DE EVALUACION DE RIES'!K22</f>
        <v>2.6666666666666665</v>
      </c>
    </row>
    <row r="34" spans="3:8" ht="18.75" x14ac:dyDescent="0.3">
      <c r="C34" s="50"/>
      <c r="D34" s="39">
        <v>17</v>
      </c>
      <c r="E34" s="39" t="str">
        <f>'(h)MATRIZ DE EVALUACION DE RIES'!C23</f>
        <v>C-1</v>
      </c>
      <c r="F34" s="43">
        <f>'(h)MATRIZ DE EVALUACION DE RIES'!G23</f>
        <v>5</v>
      </c>
      <c r="G34" s="43">
        <f>'(h)MATRIZ DE EVALUACION DE RIES'!H23</f>
        <v>5</v>
      </c>
      <c r="H34" s="80">
        <f>'(h)MATRIZ DE EVALUACION DE RIES'!K23</f>
        <v>12.5</v>
      </c>
    </row>
    <row r="35" spans="3:8" ht="18.75" x14ac:dyDescent="0.3">
      <c r="C35" s="50"/>
      <c r="D35" s="39">
        <v>18</v>
      </c>
      <c r="E35" s="39" t="str">
        <f>'(h)MATRIZ DE EVALUACION DE RIES'!C24</f>
        <v>E-3</v>
      </c>
      <c r="F35" s="43">
        <f>'(h)MATRIZ DE EVALUACION DE RIES'!G24</f>
        <v>5</v>
      </c>
      <c r="G35" s="43">
        <f>'(h)MATRIZ DE EVALUACION DE RIES'!H24</f>
        <v>5</v>
      </c>
      <c r="H35" s="80">
        <f>'(h)MATRIZ DE EVALUACION DE RIES'!K24</f>
        <v>12.5</v>
      </c>
    </row>
    <row r="36" spans="3:8" ht="18.75" x14ac:dyDescent="0.3">
      <c r="C36" s="50"/>
      <c r="D36" s="39">
        <v>19</v>
      </c>
      <c r="E36" s="39" t="str">
        <f>'(h)MATRIZ DE EVALUACION DE RIES'!C25</f>
        <v>O-15</v>
      </c>
      <c r="F36" s="43">
        <f>'(h)MATRIZ DE EVALUACION DE RIES'!G25</f>
        <v>5</v>
      </c>
      <c r="G36" s="43">
        <f>'(h)MATRIZ DE EVALUACION DE RIES'!H25</f>
        <v>5</v>
      </c>
      <c r="H36" s="79">
        <f>'(h)MATRIZ DE EVALUACION DE RIES'!K25</f>
        <v>25</v>
      </c>
    </row>
    <row r="37" spans="3:8" ht="18.75" x14ac:dyDescent="0.3">
      <c r="C37" s="50"/>
      <c r="D37" s="39">
        <v>20</v>
      </c>
      <c r="E37" s="39" t="str">
        <f>'(h)MATRIZ DE EVALUACION DE RIES'!C26</f>
        <v>O-16</v>
      </c>
      <c r="F37" s="43">
        <f>'(h)MATRIZ DE EVALUACION DE RIES'!G26</f>
        <v>5</v>
      </c>
      <c r="G37" s="43">
        <f>'(h)MATRIZ DE EVALUACION DE RIES'!H26</f>
        <v>5</v>
      </c>
      <c r="H37" s="79">
        <f>'(h)MATRIZ DE EVALUACION DE RIES'!K26</f>
        <v>25</v>
      </c>
    </row>
    <row r="38" spans="3:8" ht="18.75" x14ac:dyDescent="0.25">
      <c r="C38" s="51"/>
      <c r="D38" s="39">
        <v>21</v>
      </c>
      <c r="E38" s="39" t="str">
        <f>'(h)MATRIZ DE EVALUACION DE RIES'!C27</f>
        <v>O-17</v>
      </c>
      <c r="F38" s="43">
        <f>'(h)MATRIZ DE EVALUACION DE RIES'!G27</f>
        <v>5</v>
      </c>
      <c r="G38" s="43">
        <f>'(h)MATRIZ DE EVALUACION DE RIES'!H27</f>
        <v>5</v>
      </c>
      <c r="H38" s="78">
        <f>'(h)MATRIZ DE EVALUACION DE RIES'!K27</f>
        <v>12.5</v>
      </c>
    </row>
    <row r="39" spans="3:8" ht="18.75" x14ac:dyDescent="0.25">
      <c r="C39" s="51"/>
      <c r="D39" s="39">
        <v>22</v>
      </c>
      <c r="E39" s="39" t="str">
        <f>'(h)MATRIZ DE EVALUACION DE RIES'!C28</f>
        <v>O-18</v>
      </c>
      <c r="F39" s="43">
        <f>'(h)MATRIZ DE EVALUACION DE RIES'!G28</f>
        <v>5</v>
      </c>
      <c r="G39" s="43">
        <f>'(h)MATRIZ DE EVALUACION DE RIES'!H28</f>
        <v>5</v>
      </c>
      <c r="H39" s="79">
        <f>'(h)MATRIZ DE EVALUACION DE RIES'!K28</f>
        <v>25</v>
      </c>
    </row>
    <row r="40" spans="3:8" ht="18.75" x14ac:dyDescent="0.25">
      <c r="C40" s="51"/>
      <c r="D40" s="39">
        <v>23</v>
      </c>
      <c r="E40" s="39" t="str">
        <f>'(h)MATRIZ DE EVALUACION DE RIES'!C29</f>
        <v>C-2</v>
      </c>
      <c r="F40" s="43">
        <f>'(h)MATRIZ DE EVALUACION DE RIES'!G29</f>
        <v>5</v>
      </c>
      <c r="G40" s="43">
        <f>'(h)MATRIZ DE EVALUACION DE RIES'!H29</f>
        <v>5</v>
      </c>
      <c r="H40" s="52">
        <f>'(h)MATRIZ DE EVALUACION DE RIES'!K29</f>
        <v>8.3333333333333339</v>
      </c>
    </row>
    <row r="41" spans="3:8" ht="18.75" x14ac:dyDescent="0.25">
      <c r="C41" s="51"/>
      <c r="D41" s="39">
        <v>24</v>
      </c>
      <c r="E41" s="39" t="str">
        <f>'(h)MATRIZ DE EVALUACION DE RIES'!C30</f>
        <v>C-3</v>
      </c>
      <c r="F41" s="43">
        <f>'(h)MATRIZ DE EVALUACION DE RIES'!G30</f>
        <v>5</v>
      </c>
      <c r="G41" s="43">
        <f>'(h)MATRIZ DE EVALUACION DE RIES'!H30</f>
        <v>5</v>
      </c>
      <c r="H41" s="52">
        <f>'(h)MATRIZ DE EVALUACION DE RIES'!K30</f>
        <v>8.3333333333333339</v>
      </c>
    </row>
    <row r="42" spans="3:8" ht="18.75" x14ac:dyDescent="0.25">
      <c r="C42" s="51"/>
      <c r="D42" s="39">
        <v>25</v>
      </c>
      <c r="E42" s="39" t="str">
        <f>'(h)MATRIZ DE EVALUACION DE RIES'!C31</f>
        <v>E-4</v>
      </c>
      <c r="F42" s="43">
        <f>'(h)MATRIZ DE EVALUACION DE RIES'!G31</f>
        <v>5</v>
      </c>
      <c r="G42" s="43">
        <f>'(h)MATRIZ DE EVALUACION DE RIES'!H31</f>
        <v>5</v>
      </c>
      <c r="H42" s="52">
        <f>'(h)MATRIZ DE EVALUACION DE RIES'!K31</f>
        <v>8.3333333333333339</v>
      </c>
    </row>
    <row r="43" spans="3:8" ht="18.75" x14ac:dyDescent="0.25">
      <c r="C43" s="51"/>
      <c r="D43" s="39">
        <v>26</v>
      </c>
      <c r="E43" s="39" t="str">
        <f>'(h)MATRIZ DE EVALUACION DE RIES'!C32</f>
        <v>C-4</v>
      </c>
      <c r="F43" s="43">
        <f>'(h)MATRIZ DE EVALUACION DE RIES'!G32</f>
        <v>3</v>
      </c>
      <c r="G43" s="43">
        <f>'(h)MATRIZ DE EVALUACION DE RIES'!H32</f>
        <v>3</v>
      </c>
      <c r="H43" s="52">
        <f>'(h)MATRIZ DE EVALUACION DE RIES'!K32</f>
        <v>4.5</v>
      </c>
    </row>
    <row r="44" spans="3:8" ht="18.75" x14ac:dyDescent="0.25">
      <c r="C44" s="51"/>
      <c r="D44" s="39">
        <v>27</v>
      </c>
      <c r="E44" s="39" t="str">
        <f>'(h)MATRIZ DE EVALUACION DE RIES'!C33</f>
        <v>O-19</v>
      </c>
      <c r="F44" s="43">
        <f>'(h)MATRIZ DE EVALUACION DE RIES'!G33</f>
        <v>5</v>
      </c>
      <c r="G44" s="43">
        <f>'(h)MATRIZ DE EVALUACION DE RIES'!H33</f>
        <v>5</v>
      </c>
      <c r="H44" s="52">
        <f>'(h)MATRIZ DE EVALUACION DE RIES'!K33</f>
        <v>8.3333333333333339</v>
      </c>
    </row>
    <row r="45" spans="3:8" ht="18.75" x14ac:dyDescent="0.25">
      <c r="C45" s="51"/>
      <c r="D45" s="39">
        <v>28</v>
      </c>
      <c r="E45" s="39" t="str">
        <f>'(h)MATRIZ DE EVALUACION DE RIES'!C34</f>
        <v>C-5</v>
      </c>
      <c r="F45" s="43">
        <f>'(h)MATRIZ DE EVALUACION DE RIES'!G34</f>
        <v>5</v>
      </c>
      <c r="G45" s="43">
        <f>'(h)MATRIZ DE EVALUACION DE RIES'!H34</f>
        <v>5</v>
      </c>
      <c r="H45" s="81">
        <f>'(h)MATRIZ DE EVALUACION DE RIES'!K34</f>
        <v>12.5</v>
      </c>
    </row>
    <row r="46" spans="3:8" ht="18.75" x14ac:dyDescent="0.25">
      <c r="C46" s="51"/>
      <c r="D46" s="39">
        <v>29</v>
      </c>
      <c r="E46" s="39" t="str">
        <f>'(h)MATRIZ DE EVALUACION DE RIES'!C35</f>
        <v>E-5</v>
      </c>
      <c r="F46" s="43">
        <f>'(h)MATRIZ DE EVALUACION DE RIES'!G35</f>
        <v>5</v>
      </c>
      <c r="G46" s="43">
        <f>'(h)MATRIZ DE EVALUACION DE RIES'!H35</f>
        <v>5</v>
      </c>
      <c r="H46" s="81">
        <f>'(h)MATRIZ DE EVALUACION DE RIES'!K35</f>
        <v>12.5</v>
      </c>
    </row>
    <row r="47" spans="3:8" ht="18.75" x14ac:dyDescent="0.25">
      <c r="C47" s="51"/>
      <c r="D47" s="39">
        <v>30</v>
      </c>
      <c r="E47" s="39" t="str">
        <f>'(h)MATRIZ DE EVALUACION DE RIES'!C36</f>
        <v>E-6</v>
      </c>
      <c r="F47" s="43">
        <f>'(h)MATRIZ DE EVALUACION DE RIES'!G36</f>
        <v>4</v>
      </c>
      <c r="G47" s="43">
        <f>'(h)MATRIZ DE EVALUACION DE RIES'!H36</f>
        <v>3</v>
      </c>
      <c r="H47" s="82">
        <f>'(h)MATRIZ DE EVALUACION DE RIES'!K36</f>
        <v>6</v>
      </c>
    </row>
    <row r="48" spans="3:8" ht="18.75" x14ac:dyDescent="0.3">
      <c r="D48" s="1"/>
      <c r="E48" s="1"/>
      <c r="F48" s="1"/>
      <c r="G48" s="1"/>
      <c r="H48" s="71"/>
    </row>
    <row r="49" spans="4:8" ht="18.75" x14ac:dyDescent="0.3">
      <c r="D49" s="1"/>
      <c r="E49" s="25" t="s">
        <v>34</v>
      </c>
      <c r="F49" s="25" t="s">
        <v>35</v>
      </c>
      <c r="G49" s="1"/>
      <c r="H49" s="71"/>
    </row>
    <row r="50" spans="4:8" ht="18.75" x14ac:dyDescent="0.3">
      <c r="D50" s="1"/>
      <c r="E50" s="27">
        <v>5</v>
      </c>
      <c r="F50" s="27" t="s">
        <v>45</v>
      </c>
      <c r="G50" s="1"/>
      <c r="H50" s="1"/>
    </row>
    <row r="51" spans="4:8" ht="18.75" x14ac:dyDescent="0.3">
      <c r="D51" s="1"/>
      <c r="E51" s="27">
        <v>4</v>
      </c>
      <c r="F51" s="27" t="s">
        <v>46</v>
      </c>
      <c r="G51" s="1"/>
      <c r="H51" s="1"/>
    </row>
    <row r="52" spans="4:8" ht="18.75" x14ac:dyDescent="0.3">
      <c r="D52" s="1"/>
      <c r="E52" s="27">
        <v>3</v>
      </c>
      <c r="F52" s="27" t="s">
        <v>47</v>
      </c>
      <c r="G52" s="1"/>
      <c r="H52" s="1"/>
    </row>
    <row r="53" spans="4:8" ht="18.75" x14ac:dyDescent="0.3">
      <c r="D53" s="1"/>
      <c r="E53" s="27">
        <v>2</v>
      </c>
      <c r="F53" s="27" t="s">
        <v>48</v>
      </c>
      <c r="G53" s="1"/>
      <c r="H53" s="1"/>
    </row>
    <row r="54" spans="4:8" ht="18.75" x14ac:dyDescent="0.3">
      <c r="D54" s="1"/>
      <c r="E54" s="27">
        <v>1</v>
      </c>
      <c r="F54" s="27" t="s">
        <v>49</v>
      </c>
      <c r="G54" s="1"/>
      <c r="H54" s="1"/>
    </row>
  </sheetData>
  <autoFilter ref="D17:H17">
    <sortState ref="D18:H47">
      <sortCondition ref="D17"/>
    </sortState>
  </autoFilter>
  <mergeCells count="3">
    <mergeCell ref="E3:H3"/>
    <mergeCell ref="E4:H4"/>
    <mergeCell ref="D14:H14"/>
  </mergeCells>
  <pageMargins left="0.70866141732283472" right="0.70866141732283472" top="0.74803149606299213" bottom="0.74803149606299213" header="0.31496062992125984" footer="0.31496062992125984"/>
  <pageSetup scale="74" orientation="portrait"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5:O42"/>
  <sheetViews>
    <sheetView zoomScale="71" zoomScaleNormal="71" workbookViewId="0">
      <selection activeCell="B7" sqref="B7"/>
    </sheetView>
  </sheetViews>
  <sheetFormatPr baseColWidth="10" defaultRowHeight="15" x14ac:dyDescent="0.25"/>
  <cols>
    <col min="1" max="1" width="4.5703125" customWidth="1"/>
    <col min="2" max="2" width="18.42578125" customWidth="1"/>
    <col min="3" max="3" width="27.42578125" customWidth="1"/>
    <col min="4" max="4" width="11.140625" bestFit="1" customWidth="1"/>
    <col min="5" max="5" width="14.28515625" customWidth="1"/>
    <col min="6" max="6" width="25.140625" customWidth="1"/>
    <col min="7" max="7" width="26.85546875" customWidth="1"/>
    <col min="8" max="8" width="23.42578125" bestFit="1" customWidth="1"/>
    <col min="9" max="9" width="23.7109375" customWidth="1"/>
    <col min="10" max="10" width="29.28515625" customWidth="1"/>
    <col min="11" max="11" width="22.140625" customWidth="1"/>
    <col min="12" max="12" width="22.42578125" customWidth="1"/>
    <col min="13" max="13" width="14" customWidth="1"/>
    <col min="14" max="14" width="16" customWidth="1"/>
    <col min="15" max="15" width="17.7109375" customWidth="1"/>
  </cols>
  <sheetData>
    <row r="5" spans="2:15" ht="39" customHeight="1" x14ac:dyDescent="0.3">
      <c r="G5" s="34" t="s">
        <v>50</v>
      </c>
      <c r="H5" s="34"/>
      <c r="I5" s="34"/>
    </row>
    <row r="6" spans="2:15" ht="18.75" x14ac:dyDescent="0.3">
      <c r="B6" s="2"/>
      <c r="C6" s="3" t="s">
        <v>8</v>
      </c>
      <c r="D6" s="106" t="s">
        <v>67</v>
      </c>
      <c r="E6" s="108"/>
      <c r="F6" s="108"/>
      <c r="G6" s="108"/>
      <c r="H6" s="108"/>
      <c r="I6" s="110"/>
      <c r="J6" s="111"/>
      <c r="K6" s="111"/>
      <c r="L6" s="111"/>
      <c r="M6" s="1"/>
      <c r="N6" s="1"/>
      <c r="O6" s="1"/>
    </row>
    <row r="7" spans="2:15" ht="54.75" customHeight="1" x14ac:dyDescent="0.3">
      <c r="B7" s="5"/>
      <c r="C7" s="3" t="s">
        <v>27</v>
      </c>
      <c r="D7" s="105" t="s">
        <v>277</v>
      </c>
      <c r="E7" s="105"/>
      <c r="F7" s="105"/>
      <c r="G7" s="105"/>
      <c r="H7" s="105"/>
      <c r="I7" s="106"/>
      <c r="J7" s="31"/>
      <c r="K7" s="11"/>
      <c r="L7" s="1"/>
      <c r="M7" s="1"/>
      <c r="N7" s="1"/>
      <c r="O7" s="1"/>
    </row>
    <row r="8" spans="2:15" ht="18.75" x14ac:dyDescent="0.3">
      <c r="B8" s="6"/>
      <c r="C8" s="7"/>
      <c r="D8" s="1"/>
      <c r="E8" s="1"/>
      <c r="F8" s="1"/>
      <c r="G8" s="1"/>
      <c r="H8" s="1"/>
      <c r="I8" s="1"/>
      <c r="J8" s="1"/>
      <c r="K8" s="1"/>
      <c r="L8" s="1"/>
      <c r="M8" s="1"/>
      <c r="N8" s="1"/>
      <c r="O8" s="1"/>
    </row>
    <row r="9" spans="2:15" x14ac:dyDescent="0.25">
      <c r="B9" s="99" t="s">
        <v>13</v>
      </c>
      <c r="C9" s="99" t="s">
        <v>51</v>
      </c>
      <c r="D9" s="99" t="s">
        <v>52</v>
      </c>
      <c r="E9" s="99" t="s">
        <v>53</v>
      </c>
      <c r="F9" s="99" t="s">
        <v>54</v>
      </c>
      <c r="G9" s="112" t="s">
        <v>55</v>
      </c>
      <c r="H9" s="99" t="s">
        <v>56</v>
      </c>
      <c r="I9" s="112" t="s">
        <v>57</v>
      </c>
      <c r="J9" s="99" t="s">
        <v>58</v>
      </c>
      <c r="K9" s="99" t="s">
        <v>59</v>
      </c>
      <c r="L9" s="99" t="s">
        <v>60</v>
      </c>
      <c r="M9" s="99" t="s">
        <v>61</v>
      </c>
      <c r="N9" s="99" t="s">
        <v>62</v>
      </c>
      <c r="O9" s="99" t="s">
        <v>63</v>
      </c>
    </row>
    <row r="10" spans="2:15" ht="75.75" customHeight="1" x14ac:dyDescent="0.25">
      <c r="B10" s="99"/>
      <c r="C10" s="99"/>
      <c r="D10" s="99"/>
      <c r="E10" s="99"/>
      <c r="F10" s="99"/>
      <c r="G10" s="112"/>
      <c r="H10" s="99"/>
      <c r="I10" s="112"/>
      <c r="J10" s="99"/>
      <c r="K10" s="99"/>
      <c r="L10" s="99"/>
      <c r="M10" s="99"/>
      <c r="N10" s="99"/>
      <c r="O10" s="99"/>
    </row>
    <row r="11" spans="2:15" ht="393.75" x14ac:dyDescent="0.25">
      <c r="B11" s="39">
        <v>1</v>
      </c>
      <c r="C11" s="56" t="str">
        <f>+'(h)MATRIZ DE EVALUACION DE RIES'!F8</f>
        <v xml:space="preserve">La definicion de las lineas de trabajo de la DEMI que  permita la actualizacíon en el reglamento organico interno   en el marco de la defensa de los  derechos de las mujeres indígenas. </v>
      </c>
      <c r="D11" s="42" t="str">
        <f>+'(h)MATRIZ DE EVALUACION DE RIES'!C8</f>
        <v>E-1</v>
      </c>
      <c r="E11" s="33">
        <f>+'(h)MATRIZ DE EVALUACION DE RIES'!K8</f>
        <v>12.5</v>
      </c>
      <c r="F11" s="32" t="s">
        <v>222</v>
      </c>
      <c r="G11" s="32" t="str">
        <f>+'(h)MATRIZ DE EVALUACION DE RIES'!L8</f>
        <v xml:space="preserve">1. Actualizacion en proceso en gobernacion  acciones en el marco de la  defensa  de derechos de las mujeres indígenas. </v>
      </c>
      <c r="H11" s="53" t="s">
        <v>64</v>
      </c>
      <c r="I11" s="32" t="s">
        <v>223</v>
      </c>
      <c r="J11" s="32" t="s">
        <v>224</v>
      </c>
      <c r="K11" s="32" t="s">
        <v>219</v>
      </c>
      <c r="L11" s="32" t="s">
        <v>220</v>
      </c>
      <c r="M11" s="44">
        <v>44927</v>
      </c>
      <c r="N11" s="44">
        <v>45291</v>
      </c>
      <c r="O11" s="32" t="s">
        <v>252</v>
      </c>
    </row>
    <row r="12" spans="2:15" ht="375" x14ac:dyDescent="0.25">
      <c r="B12" s="39">
        <f>B11+1</f>
        <v>2</v>
      </c>
      <c r="C12" s="56" t="str">
        <f>+'(h)MATRIZ DE EVALUACION DE RIES'!F15</f>
        <v>Riesgo de Perdida de Informacion de los equipos de computo utilizados por el personal de la Defensoría de la Mujer Indigena a nivel central y regional.</v>
      </c>
      <c r="D12" s="42" t="str">
        <f>+'(h)MATRIZ DE EVALUACION DE RIES'!C15</f>
        <v>O-8</v>
      </c>
      <c r="E12" s="33">
        <f>+'(h)MATRIZ DE EVALUACION DE RIES'!K15</f>
        <v>16</v>
      </c>
      <c r="F12" s="32" t="s">
        <v>231</v>
      </c>
      <c r="G12" s="32" t="str">
        <f>+'(h)MATRIZ DE EVALUACION DE RIES'!L15</f>
        <v>La unidad de informatica solicita que se realice la compra de acuerdo a la capacidad de la Institucion.</v>
      </c>
      <c r="H12" s="49" t="s">
        <v>65</v>
      </c>
      <c r="I12" s="32" t="s">
        <v>175</v>
      </c>
      <c r="J12" s="32" t="s">
        <v>236</v>
      </c>
      <c r="K12" s="32" t="s">
        <v>226</v>
      </c>
      <c r="L12" s="32" t="s">
        <v>227</v>
      </c>
      <c r="M12" s="44">
        <v>44927</v>
      </c>
      <c r="N12" s="44">
        <v>45291</v>
      </c>
      <c r="O12" s="32" t="s">
        <v>228</v>
      </c>
    </row>
    <row r="13" spans="2:15" ht="375" x14ac:dyDescent="0.25">
      <c r="B13" s="39">
        <f t="shared" ref="B13:B25" si="0">B12+1</f>
        <v>3</v>
      </c>
      <c r="C13" s="56" t="str">
        <f>+'(h)MATRIZ DE EVALUACION DE RIES'!F16</f>
        <v>Riesgo de  daño en equipos de computo, monitores, baterias, motherboard, discos duros, fuentes de poder, de cada equipo al no tener proteccion de bajones de energia electrica</v>
      </c>
      <c r="D13" s="42" t="str">
        <f>+'(h)MATRIZ DE EVALUACION DE RIES'!C16</f>
        <v>O-9</v>
      </c>
      <c r="E13" s="33">
        <f>+'(h)MATRIZ DE EVALUACION DE RIES'!K16</f>
        <v>25</v>
      </c>
      <c r="F13" s="32" t="s">
        <v>231</v>
      </c>
      <c r="G13" s="32" t="str">
        <f>+'(h)MATRIZ DE EVALUACION DE RIES'!L16</f>
        <v>Se solicita la compra de equipo para protecion de los equipos para proteger por bajones de energia eléctrica para dar porteción del equipo en sede central y regional y área de servidores (dominio. NAS, planta telefónica Switch entre otros).</v>
      </c>
      <c r="H13" s="49" t="s">
        <v>65</v>
      </c>
      <c r="I13" s="32" t="s">
        <v>178</v>
      </c>
      <c r="J13" s="32" t="s">
        <v>229</v>
      </c>
      <c r="K13" s="32" t="s">
        <v>226</v>
      </c>
      <c r="L13" s="32" t="s">
        <v>227</v>
      </c>
      <c r="M13" s="44">
        <v>44927</v>
      </c>
      <c r="N13" s="44">
        <v>45291</v>
      </c>
      <c r="O13" s="32" t="s">
        <v>230</v>
      </c>
    </row>
    <row r="14" spans="2:15" ht="300" x14ac:dyDescent="0.25">
      <c r="B14" s="39">
        <f t="shared" si="0"/>
        <v>4</v>
      </c>
      <c r="C14" s="56" t="str">
        <f>+'(h)MATRIZ DE EVALUACION DE RIES'!F17</f>
        <v>Riesgo de no  tener respaldo de visitantes, como pruebas  de entrada y salida, y seguridad del edificio como del personal de DEMI,</v>
      </c>
      <c r="D14" s="42" t="str">
        <f>+'(h)MATRIZ DE EVALUACION DE RIES'!C17</f>
        <v>O-10</v>
      </c>
      <c r="E14" s="33">
        <f>+'(h)MATRIZ DE EVALUACION DE RIES'!K17</f>
        <v>25</v>
      </c>
      <c r="F14" s="32" t="s">
        <v>231</v>
      </c>
      <c r="G14" s="32" t="str">
        <f>+'(h)MATRIZ DE EVALUACION DE RIES'!L17</f>
        <v>La unidad de informática solicita la compra o de asignacion de presupuesto para un buen pryecto de camaras de video vigilancia tanto en edificio de Sede Central como Sedes Regionales</v>
      </c>
      <c r="H14" s="49" t="s">
        <v>65</v>
      </c>
      <c r="I14" s="32" t="s">
        <v>42</v>
      </c>
      <c r="J14" s="32" t="s">
        <v>237</v>
      </c>
      <c r="K14" s="32" t="s">
        <v>226</v>
      </c>
      <c r="L14" s="32" t="s">
        <v>227</v>
      </c>
      <c r="M14" s="44">
        <v>44927</v>
      </c>
      <c r="N14" s="44">
        <v>45291</v>
      </c>
      <c r="O14" s="32" t="s">
        <v>232</v>
      </c>
    </row>
    <row r="15" spans="2:15" ht="337.5" x14ac:dyDescent="0.25">
      <c r="B15" s="39">
        <f t="shared" si="0"/>
        <v>5</v>
      </c>
      <c r="C15" s="56" t="str">
        <f>+'(h)MATRIZ DE EVALUACION DE RIES'!F18</f>
        <v>Riesgo  de no tener  sensores contra incendios por un corto cirtcuito de la energia eléctrica, entre otros</v>
      </c>
      <c r="D15" s="42" t="str">
        <f>+'(h)MATRIZ DE EVALUACION DE RIES'!C18</f>
        <v>O-11</v>
      </c>
      <c r="E15" s="33">
        <f>+'(h)MATRIZ DE EVALUACION DE RIES'!K18</f>
        <v>25</v>
      </c>
      <c r="F15" s="32" t="s">
        <v>233</v>
      </c>
      <c r="G15" s="32" t="str">
        <f>+'(h)MATRIZ DE EVALUACION DE RIES'!L18</f>
        <v>Se solicita se pueda adquirir los sensores con alarma para el  inmuebles de la Defensoría de la Mujer Indígena</v>
      </c>
      <c r="H15" s="49" t="s">
        <v>65</v>
      </c>
      <c r="I15" s="32" t="s">
        <v>137</v>
      </c>
      <c r="J15" s="32" t="s">
        <v>238</v>
      </c>
      <c r="K15" s="32" t="s">
        <v>226</v>
      </c>
      <c r="L15" s="32" t="s">
        <v>227</v>
      </c>
      <c r="M15" s="44">
        <v>44927</v>
      </c>
      <c r="N15" s="44">
        <v>45291</v>
      </c>
      <c r="O15" s="32" t="s">
        <v>234</v>
      </c>
    </row>
    <row r="16" spans="2:15" ht="356.25" x14ac:dyDescent="0.25">
      <c r="B16" s="39">
        <f t="shared" si="0"/>
        <v>6</v>
      </c>
      <c r="C16" s="56" t="str">
        <f>+'(h)MATRIZ DE EVALUACION DE RIES'!F19</f>
        <v>Riesgo de no contar con los equipos para contener algún incendio en caso de emergencia</v>
      </c>
      <c r="D16" s="42" t="str">
        <f>+'(h)MATRIZ DE EVALUACION DE RIES'!C19</f>
        <v>O-12</v>
      </c>
      <c r="E16" s="33">
        <f>+'(h)MATRIZ DE EVALUACION DE RIES'!K19</f>
        <v>25</v>
      </c>
      <c r="F16" s="32" t="s">
        <v>225</v>
      </c>
      <c r="G16" s="32" t="str">
        <f>+'(h)MATRIZ DE EVALUACION DE RIES'!L19</f>
        <v>Se solicita la compra de extinguidores y  se coloquen en áreas  de riesgo, considerando que se le tiene que dar mantenimiento o llenado de polvo químico para que no se tenga secos. Digitalizacion de toda la información institucional.</v>
      </c>
      <c r="H16" s="49" t="s">
        <v>65</v>
      </c>
      <c r="I16" s="32" t="s">
        <v>191</v>
      </c>
      <c r="J16" s="32" t="s">
        <v>239</v>
      </c>
      <c r="K16" s="32" t="s">
        <v>226</v>
      </c>
      <c r="L16" s="32" t="s">
        <v>227</v>
      </c>
      <c r="M16" s="44">
        <v>44927</v>
      </c>
      <c r="N16" s="44">
        <v>45291</v>
      </c>
      <c r="O16" s="32" t="s">
        <v>235</v>
      </c>
    </row>
    <row r="17" spans="2:15" ht="318.75" x14ac:dyDescent="0.25">
      <c r="B17" s="39">
        <f t="shared" si="0"/>
        <v>7</v>
      </c>
      <c r="C17" s="56" t="str">
        <f>+'(h)MATRIZ DE EVALUACION DE RIES'!F20</f>
        <v>No se tiene ninguna ruta de evacuación al mometo de sismos o terremotos para resguardar la vida del personal</v>
      </c>
      <c r="D17" s="42" t="str">
        <f>+'(h)MATRIZ DE EVALUACION DE RIES'!C20</f>
        <v>O-13</v>
      </c>
      <c r="E17" s="33">
        <f>+'(h)MATRIZ DE EVALUACION DE RIES'!K20</f>
        <v>25</v>
      </c>
      <c r="F17" s="32" t="s">
        <v>225</v>
      </c>
      <c r="G17" s="32" t="str">
        <f>+'(h)MATRIZ DE EVALUACION DE RIES'!L20</f>
        <v>Se requiera la compra de señales para rutas de evacuación, coordinado con un comité designado con la CONRED.</v>
      </c>
      <c r="H17" s="49" t="s">
        <v>65</v>
      </c>
      <c r="I17" s="32" t="s">
        <v>184</v>
      </c>
      <c r="J17" s="32" t="s">
        <v>240</v>
      </c>
      <c r="K17" s="32" t="s">
        <v>226</v>
      </c>
      <c r="L17" s="32" t="s">
        <v>241</v>
      </c>
      <c r="M17" s="44">
        <v>44927</v>
      </c>
      <c r="N17" s="44">
        <v>45291</v>
      </c>
      <c r="O17" s="32" t="s">
        <v>242</v>
      </c>
    </row>
    <row r="18" spans="2:15" ht="356.25" x14ac:dyDescent="0.25">
      <c r="B18" s="39">
        <f t="shared" si="0"/>
        <v>8</v>
      </c>
      <c r="C18" s="56" t="str">
        <f>+'(h)MATRIZ DE EVALUACION DE RIES'!F24</f>
        <v>Las unidades administrativas solicitan cuota de manera incorrecta y en ocaciones, algunas unidades postergan la ejecución de su cuota, sin considerar las implicaciones. 
Teniendo como resultado, que otras unidades y la Dirección Administrativa Financiera tenga que adelantar ciertos procesos de compras o que se refleje la no ejecución.</v>
      </c>
      <c r="D18" s="42" t="str">
        <f>+'(h)MATRIZ DE EVALUACION DE RIES'!C24</f>
        <v>E-3</v>
      </c>
      <c r="E18" s="33">
        <f>+'(h)MATRIZ DE EVALUACION DE RIES'!K24</f>
        <v>12.5</v>
      </c>
      <c r="F18" s="32" t="s">
        <v>244</v>
      </c>
      <c r="G18" s="55" t="s">
        <v>245</v>
      </c>
      <c r="H18" s="53" t="s">
        <v>64</v>
      </c>
      <c r="I18" s="32" t="s">
        <v>92</v>
      </c>
      <c r="J18" s="32" t="s">
        <v>246</v>
      </c>
      <c r="K18" s="32" t="s">
        <v>247</v>
      </c>
      <c r="L18" s="32" t="s">
        <v>248</v>
      </c>
      <c r="M18" s="44">
        <v>44927</v>
      </c>
      <c r="N18" s="44">
        <v>45291</v>
      </c>
      <c r="O18" s="32"/>
    </row>
    <row r="19" spans="2:15" ht="281.25" x14ac:dyDescent="0.25">
      <c r="B19" s="39">
        <f t="shared" si="0"/>
        <v>9</v>
      </c>
      <c r="C19" s="56" t="str">
        <f>+'(h)MATRIZ DE EVALUACION DE RIES'!F25</f>
        <v>El riesgo de no contar con el presupuesto para el mantenimiento de los equipos dejaran de funcionar y se realizaran las funciones mínimamente, como actualmente pasa al no contar con una impresora a color.</v>
      </c>
      <c r="D19" s="42" t="str">
        <f>+'(h)MATRIZ DE EVALUACION DE RIES'!C25</f>
        <v>O-15</v>
      </c>
      <c r="E19" s="33">
        <f>+'(h)MATRIZ DE EVALUACION DE RIES'!K25</f>
        <v>25</v>
      </c>
      <c r="F19" s="32">
        <v>2</v>
      </c>
      <c r="G19" s="32" t="str">
        <f>+'(h)MATRIZ DE EVALUACION DE RIES'!L25</f>
        <v xml:space="preserve">La Unidad de Comunicación Social, solicita el presupuesto para el mantenimiento de los equipos ya que son herramientas de trabajo en la Unidad </v>
      </c>
      <c r="H19" s="49" t="s">
        <v>65</v>
      </c>
      <c r="I19" s="32" t="s">
        <v>144</v>
      </c>
      <c r="J19" s="32" t="s">
        <v>250</v>
      </c>
      <c r="K19" s="32" t="s">
        <v>226</v>
      </c>
      <c r="L19" s="32" t="s">
        <v>249</v>
      </c>
      <c r="M19" s="44">
        <v>44927</v>
      </c>
      <c r="N19" s="44">
        <v>45291</v>
      </c>
      <c r="O19" s="32"/>
    </row>
    <row r="20" spans="2:15" ht="409.5" x14ac:dyDescent="0.25">
      <c r="B20" s="39">
        <f t="shared" si="0"/>
        <v>10</v>
      </c>
      <c r="C20" s="56" t="str">
        <f>+'(h)MATRIZ DE EVALUACION DE RIES'!F26</f>
        <v xml:space="preserve">El riesgo de no contar con un equipo NAS para el resguardo de los materiales audiovisuales y diseños, se seguirá perdiendo mucha información videográfico y fotográfico, la historia en imágenes del trabajo de la Defensoría de la Mujer Indigena, ya que actualmente se tienen algunos Backup realizados por la Unidad de Informática de años anteriores, pero que ya no se pueden abrir o leerse la información en discos duros y CDS que tienen en dicha unidad. </v>
      </c>
      <c r="D20" s="42" t="str">
        <f>+'(h)MATRIZ DE EVALUACION DE RIES'!C26</f>
        <v>O-16</v>
      </c>
      <c r="E20" s="33">
        <f>+'(h)MATRIZ DE EVALUACION DE RIES'!K26</f>
        <v>25</v>
      </c>
      <c r="F20" s="32" t="s">
        <v>225</v>
      </c>
      <c r="G20" s="32" t="str">
        <f>+'(h)MATRIZ DE EVALUACION DE RIES'!L26</f>
        <v xml:space="preserve">La Unidad de Comunicación Social, solicita presupuesto para la compra del equipo NAS para que comunicación tenga su propio backup debido que los materiales de audiovisuales, diseños y fotografias ocupan mucho espacio debido al peso de cada archivo. </v>
      </c>
      <c r="H20" s="49" t="s">
        <v>65</v>
      </c>
      <c r="I20" s="32" t="s">
        <v>146</v>
      </c>
      <c r="J20" s="32" t="s">
        <v>237</v>
      </c>
      <c r="K20" s="32" t="s">
        <v>226</v>
      </c>
      <c r="L20" s="32" t="s">
        <v>227</v>
      </c>
      <c r="M20" s="44">
        <v>44927</v>
      </c>
      <c r="N20" s="44">
        <v>45291</v>
      </c>
      <c r="O20" s="32" t="s">
        <v>243</v>
      </c>
    </row>
    <row r="21" spans="2:15" ht="356.25" x14ac:dyDescent="0.25">
      <c r="B21" s="39">
        <f t="shared" si="0"/>
        <v>11</v>
      </c>
      <c r="C21" s="56" t="str">
        <f>+'(h)MATRIZ DE EVALUACION DE RIES'!F28</f>
        <v>Las actas administrativas no se suscriben a tiempo, tomando en cuenta que el personal no presenta las suspensiones correspondientes al momento de recibir la suspencion en el IGSS, lo cual genera inconvenientes, tanto en las fechas de suscripción de las actas, como en el Sistema GUATENÓMINAS Y SIARH (sistemas en los cuales se notifican los movimientos).</v>
      </c>
      <c r="D21" s="42" t="str">
        <f>+'(h)MATRIZ DE EVALUACION DE RIES'!C28</f>
        <v>O-18</v>
      </c>
      <c r="E21" s="33">
        <f>+'(h)MATRIZ DE EVALUACION DE RIES'!K28</f>
        <v>25</v>
      </c>
      <c r="F21" s="32" t="s">
        <v>253</v>
      </c>
      <c r="G21" s="32" t="str">
        <f>+'(h)MATRIZ DE EVALUACION DE RIES'!L28</f>
        <v>Que los empleados cumplan con la entrega de sus respectivas suspensiones del IGSS a tiempo para no incumplir ante la ONSEC</v>
      </c>
      <c r="H21" s="49" t="s">
        <v>65</v>
      </c>
      <c r="I21" s="55" t="s">
        <v>254</v>
      </c>
      <c r="J21" s="32" t="s">
        <v>255</v>
      </c>
      <c r="K21" s="32" t="s">
        <v>256</v>
      </c>
      <c r="L21" s="32" t="s">
        <v>257</v>
      </c>
      <c r="M21" s="44">
        <v>44927</v>
      </c>
      <c r="N21" s="44">
        <v>45291</v>
      </c>
      <c r="O21" s="32"/>
    </row>
    <row r="22" spans="2:15" ht="409.5" x14ac:dyDescent="0.25">
      <c r="B22" s="39">
        <f t="shared" si="0"/>
        <v>12</v>
      </c>
      <c r="C22" s="56" t="str">
        <f>'(h)MATRIZ DE EVALUACION DE RIES'!F27</f>
        <v xml:space="preserve">El riesgo de no contar con el equipo actualizado, como computadoras, cañonera, impresora a color, ups, cámaras llega un momento que se vuelven lentos para trabajar en las computadoras, los ups que cuenta la Unidad de Comunicación solo están funcionando como una regla ya que cuando hay un bajón de energía se apagan los equipos, la cañonera que actualmente se cuenta, las demas unidades no lo prestan porque tampoco cuentan, los micrófonos solo se cuenta con un juego, el problema en la Entidad es que el proceso de compra de un micrófono es lento, debido a muchas situaciones. </v>
      </c>
      <c r="D22" s="42" t="str">
        <f>'(h)MATRIZ DE EVALUACION DE RIES'!C27</f>
        <v>O-17</v>
      </c>
      <c r="E22" s="33">
        <f>'(h)MATRIZ DE EVALUACION DE RIES'!K27</f>
        <v>12.5</v>
      </c>
      <c r="F22" s="32" t="s">
        <v>225</v>
      </c>
      <c r="G22" s="32" t="str">
        <f>'(h)MATRIZ DE EVALUACION DE RIES'!L25</f>
        <v xml:space="preserve">La Unidad de Comunicación Social, solicita el presupuesto para el mantenimiento de los equipos ya que son herramientas de trabajo en la Unidad </v>
      </c>
      <c r="H22" s="53" t="s">
        <v>64</v>
      </c>
      <c r="I22" s="32" t="s">
        <v>207</v>
      </c>
      <c r="J22" s="32" t="s">
        <v>251</v>
      </c>
      <c r="K22" s="32" t="s">
        <v>226</v>
      </c>
      <c r="L22" s="32" t="s">
        <v>249</v>
      </c>
      <c r="M22" s="44">
        <v>44927</v>
      </c>
      <c r="N22" s="44">
        <v>45291</v>
      </c>
      <c r="O22" s="32"/>
    </row>
    <row r="23" spans="2:15" ht="409.5" x14ac:dyDescent="0.25">
      <c r="B23" s="39">
        <f t="shared" si="0"/>
        <v>13</v>
      </c>
      <c r="C23" s="56" t="str">
        <f>+'(h)MATRIZ DE EVALUACION DE RIES'!F27</f>
        <v xml:space="preserve">El riesgo de no contar con el equipo actualizado, como computadoras, cañonera, impresora a color, ups, cámaras llega un momento que se vuelven lentos para trabajar en las computadoras, los ups que cuenta la Unidad de Comunicación solo están funcionando como una regla ya que cuando hay un bajón de energía se apagan los equipos, la cañonera que actualmente se cuenta, las demas unidades no lo prestan porque tampoco cuentan, los micrófonos solo se cuenta con un juego, el problema en la Entidad es que el proceso de compra de un micrófono es lento, debido a muchas situaciones. </v>
      </c>
      <c r="D23" s="42" t="str">
        <f>+'(h)MATRIZ DE EVALUACION DE RIES'!C27</f>
        <v>O-17</v>
      </c>
      <c r="E23" s="33">
        <f>+'(h)MATRIZ DE EVALUACION DE RIES'!K27</f>
        <v>12.5</v>
      </c>
      <c r="F23" s="32" t="s">
        <v>225</v>
      </c>
      <c r="G23" s="32" t="str">
        <f>+'(h)MATRIZ DE EVALUACION DE RIES'!L27</f>
        <v xml:space="preserve">La unidad de Comunicación Social solicita que se compre equipo actualizado, especificamente cañonera ya que las demás unidades prestan constantemente el único  que se cuenta; los ups ya no funcionan solo están como una regleta en la Unidad y no están funcionamando por ende no están protegiendo los equipos. </v>
      </c>
      <c r="H23" s="53" t="s">
        <v>64</v>
      </c>
      <c r="I23" s="32" t="s">
        <v>149</v>
      </c>
      <c r="J23" s="32" t="s">
        <v>251</v>
      </c>
      <c r="K23" s="32" t="s">
        <v>226</v>
      </c>
      <c r="L23" s="32" t="s">
        <v>249</v>
      </c>
      <c r="M23" s="44">
        <v>44927</v>
      </c>
      <c r="N23" s="44">
        <v>45291</v>
      </c>
      <c r="O23" s="32" t="str">
        <f>'(h)MATRIZ DE EVALUACION DE RIES'!M27</f>
        <v>Se realizo la adquisicon de ups , impresora multifuncional a color. Faltan: camaras, microfonos y computadora.</v>
      </c>
    </row>
    <row r="24" spans="2:15" ht="409.5" x14ac:dyDescent="0.25">
      <c r="B24" s="39">
        <f t="shared" si="0"/>
        <v>14</v>
      </c>
      <c r="C24" s="56" t="str">
        <f>+'(h)MATRIZ DE EVALUACION DE RIES'!F34</f>
        <v>Posibles deficiencias en caso de conciliacion de saldos, tarjetas de responsabilidad, bienes en mal estado y procesos de baja.</v>
      </c>
      <c r="D24" s="42" t="str">
        <f>+'(h)MATRIZ DE EVALUACION DE RIES'!C34</f>
        <v>C-5</v>
      </c>
      <c r="E24" s="33">
        <f>+'(h)MATRIZ DE EVALUACION DE RIES'!K34</f>
        <v>12.5</v>
      </c>
      <c r="F24" s="32" t="s">
        <v>210</v>
      </c>
      <c r="G24" s="32" t="str">
        <f>+'(h)MATRIZ DE EVALUACION DE RIES'!L34</f>
        <v xml:space="preserve">Se tienen controles en el area de inventarios, se está realizando la gestión cumpliendo los requerimientos del Ministerio de Finanzas para la conciliación de saldos de inventarios. La diferencia de conciliación de saldos viene desde el inicio de la carga de inventarios por medio de Acta que trasladó COPREDE a DEMI. </v>
      </c>
      <c r="H24" s="53" t="s">
        <v>64</v>
      </c>
      <c r="I24" s="32" t="s">
        <v>211</v>
      </c>
      <c r="J24" s="32" t="s">
        <v>212</v>
      </c>
      <c r="K24" s="32" t="s">
        <v>213</v>
      </c>
      <c r="L24" s="32" t="s">
        <v>214</v>
      </c>
      <c r="M24" s="44">
        <v>44927</v>
      </c>
      <c r="N24" s="44">
        <v>45291</v>
      </c>
      <c r="O24" s="32" t="s">
        <v>215</v>
      </c>
    </row>
    <row r="25" spans="2:15" ht="393.75" x14ac:dyDescent="0.25">
      <c r="B25" s="39">
        <f t="shared" si="0"/>
        <v>15</v>
      </c>
      <c r="C25" s="56" t="str">
        <f>+'(h)MATRIZ DE EVALUACION DE RIES'!F35</f>
        <v>El organigrama institucional esta desactualizado, no está de acuerdo a las necesidades y funciones actuales.</v>
      </c>
      <c r="D25" s="42" t="str">
        <f>+'(h)MATRIZ DE EVALUACION DE RIES'!C35</f>
        <v>E-5</v>
      </c>
      <c r="E25" s="33">
        <f>+'(h)MATRIZ DE EVALUACION DE RIES'!K35</f>
        <v>12.5</v>
      </c>
      <c r="F25" s="32" t="s">
        <v>216</v>
      </c>
      <c r="G25" s="32" t="str">
        <f>+'(h)MATRIZ DE EVALUACION DE RIES'!L35</f>
        <v>Existe una estructura organizacional que no esta acorde al funcionamiento actual, la actualización del organigrama depende de la modificación del Acuerdo Gubernativo No. 525-99 de creación de la DEMI, razón por la cual no depende solo de la Entidad.</v>
      </c>
      <c r="H25" s="53" t="s">
        <v>64</v>
      </c>
      <c r="I25" s="32" t="s">
        <v>217</v>
      </c>
      <c r="J25" s="32" t="s">
        <v>218</v>
      </c>
      <c r="K25" s="32" t="s">
        <v>219</v>
      </c>
      <c r="L25" s="32" t="s">
        <v>220</v>
      </c>
      <c r="M25" s="44">
        <v>44927</v>
      </c>
      <c r="N25" s="44">
        <v>45291</v>
      </c>
      <c r="O25" s="32" t="s">
        <v>221</v>
      </c>
    </row>
    <row r="26" spans="2:15" ht="18.75" x14ac:dyDescent="0.3">
      <c r="B26" s="61"/>
      <c r="C26" s="62"/>
      <c r="D26" s="63"/>
      <c r="E26" s="64"/>
      <c r="F26" s="65"/>
      <c r="G26" s="66"/>
      <c r="H26" s="63"/>
      <c r="I26" s="63"/>
      <c r="J26" s="63"/>
      <c r="K26" s="63"/>
      <c r="L26" s="67"/>
      <c r="M26" s="68"/>
      <c r="N26" s="68"/>
      <c r="O26" s="63"/>
    </row>
    <row r="27" spans="2:15" ht="18.75" x14ac:dyDescent="0.3">
      <c r="B27" s="61"/>
      <c r="C27" s="62"/>
      <c r="D27" s="63"/>
      <c r="E27" s="64"/>
      <c r="F27" s="65"/>
      <c r="G27" s="66"/>
      <c r="H27" s="63"/>
      <c r="I27" s="63"/>
      <c r="J27" s="63"/>
      <c r="K27" s="63"/>
      <c r="L27" s="67"/>
      <c r="M27" s="68"/>
      <c r="N27" s="68"/>
      <c r="O27" s="63"/>
    </row>
    <row r="28" spans="2:15" ht="18.75" x14ac:dyDescent="0.3">
      <c r="B28" s="1"/>
      <c r="C28" s="1"/>
      <c r="D28" s="1"/>
      <c r="E28" s="1"/>
      <c r="F28" s="1"/>
      <c r="G28" s="1"/>
      <c r="H28" s="1"/>
      <c r="I28" s="1"/>
      <c r="J28" s="1"/>
      <c r="K28" s="1"/>
      <c r="L28" s="10"/>
      <c r="M28" s="1"/>
      <c r="N28" s="1"/>
      <c r="O28" s="1"/>
    </row>
    <row r="29" spans="2:15" ht="58.5" customHeight="1" x14ac:dyDescent="0.3">
      <c r="B29" s="1"/>
      <c r="C29" s="17" t="s">
        <v>28</v>
      </c>
      <c r="D29" s="113" t="s">
        <v>278</v>
      </c>
      <c r="E29" s="113"/>
      <c r="F29" s="16"/>
      <c r="G29" s="16"/>
      <c r="H29" s="16"/>
      <c r="I29" s="16"/>
      <c r="J29" s="16"/>
      <c r="K29" s="1"/>
      <c r="L29" s="11"/>
      <c r="M29" s="1"/>
      <c r="N29" s="1"/>
      <c r="O29" s="1"/>
    </row>
    <row r="30" spans="2:15" ht="18.75" x14ac:dyDescent="0.3">
      <c r="B30" s="1"/>
      <c r="C30" s="18" t="s">
        <v>29</v>
      </c>
      <c r="D30" s="107"/>
      <c r="E30" s="107"/>
      <c r="F30" s="16"/>
      <c r="G30" s="16"/>
      <c r="H30" s="16"/>
      <c r="I30" s="16"/>
      <c r="J30" s="16"/>
      <c r="K30" s="1"/>
      <c r="L30" s="1"/>
      <c r="M30" s="1"/>
      <c r="N30" s="1"/>
      <c r="O30" s="1"/>
    </row>
    <row r="31" spans="2:15" ht="18.75" x14ac:dyDescent="0.3">
      <c r="B31" s="1"/>
      <c r="C31" s="18" t="s">
        <v>30</v>
      </c>
      <c r="D31" s="114"/>
      <c r="E31" s="114"/>
      <c r="F31" s="1"/>
      <c r="G31" s="1"/>
      <c r="H31" s="1"/>
      <c r="I31" s="1"/>
      <c r="J31" s="1"/>
      <c r="K31" s="1"/>
      <c r="L31" s="1"/>
      <c r="M31" s="1"/>
      <c r="N31" s="1"/>
      <c r="O31" s="1"/>
    </row>
    <row r="32" spans="2:15" ht="18.75" x14ac:dyDescent="0.3">
      <c r="B32" s="1"/>
      <c r="C32" s="15"/>
      <c r="D32" s="1"/>
      <c r="E32" s="1"/>
      <c r="F32" s="1"/>
      <c r="G32" s="1"/>
      <c r="H32" s="1"/>
      <c r="I32" s="1"/>
      <c r="J32" s="1"/>
      <c r="K32" s="1"/>
      <c r="L32" s="1"/>
      <c r="M32" s="1"/>
      <c r="N32" s="1"/>
      <c r="O32" s="1"/>
    </row>
    <row r="33" spans="2:15" ht="18.75" x14ac:dyDescent="0.3">
      <c r="B33" s="1"/>
      <c r="C33" s="1"/>
      <c r="D33" s="1"/>
      <c r="E33" s="1"/>
      <c r="F33" s="1"/>
      <c r="G33" s="1"/>
      <c r="H33" s="1"/>
      <c r="I33" s="1"/>
      <c r="J33" s="1"/>
      <c r="K33" s="1"/>
      <c r="L33" s="1"/>
      <c r="M33" s="1"/>
      <c r="N33" s="1"/>
      <c r="O33" s="1"/>
    </row>
    <row r="34" spans="2:15" ht="18.75" x14ac:dyDescent="0.3">
      <c r="B34" s="1"/>
      <c r="C34" s="1"/>
      <c r="D34" s="1"/>
      <c r="E34" s="1"/>
      <c r="F34" s="1"/>
      <c r="G34" s="1"/>
      <c r="H34" s="1"/>
      <c r="I34" s="1"/>
      <c r="J34" s="1"/>
      <c r="K34" s="1"/>
      <c r="L34" s="1"/>
      <c r="M34" s="1"/>
      <c r="N34" s="1"/>
      <c r="O34" s="1"/>
    </row>
    <row r="35" spans="2:15" ht="18.75" x14ac:dyDescent="0.3">
      <c r="B35" s="1"/>
      <c r="C35" s="12" t="s">
        <v>9</v>
      </c>
      <c r="D35" s="1"/>
      <c r="E35" s="1"/>
      <c r="F35" s="1"/>
      <c r="G35" s="1"/>
      <c r="H35" s="1"/>
      <c r="I35" s="1"/>
      <c r="J35" s="1"/>
      <c r="K35" s="1"/>
      <c r="L35" s="1"/>
      <c r="M35" s="1"/>
      <c r="N35" s="1"/>
      <c r="O35" s="1"/>
    </row>
    <row r="36" spans="2:15" ht="37.5" x14ac:dyDescent="0.3">
      <c r="B36" s="1"/>
      <c r="C36" s="13" t="s">
        <v>10</v>
      </c>
      <c r="D36" s="1"/>
      <c r="E36" s="1"/>
      <c r="F36" s="1"/>
      <c r="G36" s="1"/>
      <c r="H36" s="1"/>
      <c r="I36" s="1"/>
      <c r="J36" s="1"/>
      <c r="K36" s="1"/>
      <c r="L36" s="1"/>
      <c r="M36" s="1"/>
      <c r="N36" s="1"/>
      <c r="O36" s="1"/>
    </row>
    <row r="37" spans="2:15" ht="37.5" x14ac:dyDescent="0.3">
      <c r="B37" s="1"/>
      <c r="C37" s="14" t="s">
        <v>11</v>
      </c>
      <c r="D37" s="1"/>
      <c r="E37" s="1"/>
      <c r="F37" s="1"/>
      <c r="G37" s="1"/>
      <c r="H37" s="1"/>
      <c r="I37" s="1"/>
      <c r="J37" s="1"/>
      <c r="K37" s="1"/>
      <c r="L37" s="1"/>
      <c r="M37" s="1"/>
      <c r="N37" s="1"/>
      <c r="O37" s="1"/>
    </row>
    <row r="40" spans="2:15" ht="23.25" x14ac:dyDescent="0.35">
      <c r="B40" s="57"/>
      <c r="C40" s="57"/>
      <c r="D40" s="58"/>
      <c r="E40" s="58"/>
      <c r="F40" s="58"/>
      <c r="G40" s="58"/>
    </row>
    <row r="41" spans="2:15" x14ac:dyDescent="0.25">
      <c r="B41" s="58"/>
      <c r="C41" s="58"/>
      <c r="D41" s="58"/>
      <c r="E41" s="58"/>
      <c r="F41" s="58"/>
      <c r="G41" s="58"/>
    </row>
    <row r="42" spans="2:15" x14ac:dyDescent="0.25">
      <c r="B42" s="58"/>
      <c r="C42" s="58"/>
      <c r="D42" s="58"/>
      <c r="E42" s="58"/>
      <c r="F42" s="58"/>
      <c r="G42" s="58"/>
    </row>
  </sheetData>
  <autoFilter ref="B9:O25"/>
  <mergeCells count="20">
    <mergeCell ref="O9:O10"/>
    <mergeCell ref="D29:E29"/>
    <mergeCell ref="D30:E30"/>
    <mergeCell ref="D31:E31"/>
    <mergeCell ref="I9:I10"/>
    <mergeCell ref="J9:J10"/>
    <mergeCell ref="K9:K10"/>
    <mergeCell ref="L9:L10"/>
    <mergeCell ref="M9:M10"/>
    <mergeCell ref="N9:N10"/>
    <mergeCell ref="D6:I6"/>
    <mergeCell ref="J6:L6"/>
    <mergeCell ref="D7:I7"/>
    <mergeCell ref="B9:B10"/>
    <mergeCell ref="C9:C10"/>
    <mergeCell ref="D9:D10"/>
    <mergeCell ref="E9:E10"/>
    <mergeCell ref="F9:F10"/>
    <mergeCell ref="G9:G10"/>
    <mergeCell ref="H9:H10"/>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I37"/>
  <sheetViews>
    <sheetView zoomScaleNormal="100" workbookViewId="0">
      <selection activeCell="A5" sqref="A5"/>
    </sheetView>
  </sheetViews>
  <sheetFormatPr baseColWidth="10" defaultRowHeight="15" x14ac:dyDescent="0.25"/>
  <cols>
    <col min="2" max="2" width="18.42578125" customWidth="1"/>
    <col min="3" max="3" width="49" customWidth="1"/>
    <col min="4" max="4" width="16.28515625" customWidth="1"/>
    <col min="5" max="5" width="18" customWidth="1"/>
    <col min="6" max="6" width="19.7109375" customWidth="1"/>
    <col min="7" max="7" width="22.85546875" customWidth="1"/>
    <col min="8" max="8" width="24.7109375" customWidth="1"/>
    <col min="9" max="9" width="16" customWidth="1"/>
    <col min="10" max="10" width="19.5703125" bestFit="1" customWidth="1"/>
  </cols>
  <sheetData>
    <row r="4" spans="2:9" ht="18.75" x14ac:dyDescent="0.3">
      <c r="B4" s="3" t="s">
        <v>8</v>
      </c>
      <c r="C4" s="106" t="s">
        <v>67</v>
      </c>
      <c r="D4" s="108"/>
      <c r="E4" s="108"/>
      <c r="F4" s="108"/>
      <c r="G4" s="108"/>
      <c r="H4" s="110"/>
    </row>
    <row r="5" spans="2:9" ht="39" customHeight="1" x14ac:dyDescent="0.3">
      <c r="B5" s="3" t="s">
        <v>27</v>
      </c>
      <c r="C5" s="105" t="s">
        <v>260</v>
      </c>
      <c r="D5" s="105"/>
      <c r="E5" s="105"/>
      <c r="F5" s="105"/>
      <c r="G5" s="105"/>
      <c r="H5" s="106"/>
    </row>
    <row r="6" spans="2:9" x14ac:dyDescent="0.25">
      <c r="C6">
        <v>1</v>
      </c>
      <c r="D6">
        <v>2</v>
      </c>
      <c r="E6">
        <v>3</v>
      </c>
      <c r="F6">
        <v>4</v>
      </c>
      <c r="G6">
        <v>5</v>
      </c>
      <c r="H6">
        <v>6</v>
      </c>
      <c r="I6">
        <v>7</v>
      </c>
    </row>
    <row r="7" spans="2:9" ht="54.75" customHeight="1" x14ac:dyDescent="0.3">
      <c r="B7" s="73" t="s">
        <v>12</v>
      </c>
      <c r="C7" s="8" t="s">
        <v>51</v>
      </c>
      <c r="D7" s="8" t="s">
        <v>36</v>
      </c>
      <c r="E7" s="8" t="s">
        <v>37</v>
      </c>
      <c r="F7" s="8" t="s">
        <v>38</v>
      </c>
      <c r="G7" s="8" t="s">
        <v>39</v>
      </c>
      <c r="H7" s="8" t="s">
        <v>40</v>
      </c>
      <c r="I7" s="8" t="s">
        <v>41</v>
      </c>
    </row>
    <row r="8" spans="2:9" ht="168.75" x14ac:dyDescent="0.25">
      <c r="B8" s="35">
        <v>1</v>
      </c>
      <c r="C8" s="32" t="s">
        <v>68</v>
      </c>
      <c r="D8" s="75" t="s">
        <v>283</v>
      </c>
      <c r="E8" s="37" t="s">
        <v>6</v>
      </c>
      <c r="F8" s="36" t="s">
        <v>284</v>
      </c>
      <c r="G8" s="36" t="s">
        <v>285</v>
      </c>
      <c r="H8" s="32" t="s">
        <v>286</v>
      </c>
      <c r="I8" s="74" t="s">
        <v>287</v>
      </c>
    </row>
    <row r="9" spans="2:9" ht="93.75" x14ac:dyDescent="0.25">
      <c r="B9" s="35">
        <f>B8+1</f>
        <v>2</v>
      </c>
      <c r="C9" s="32" t="s">
        <v>365</v>
      </c>
      <c r="D9" s="75" t="s">
        <v>288</v>
      </c>
      <c r="E9" s="37" t="s">
        <v>6</v>
      </c>
      <c r="F9" s="36" t="s">
        <v>289</v>
      </c>
      <c r="G9" s="36" t="s">
        <v>290</v>
      </c>
      <c r="H9" s="32" t="s">
        <v>286</v>
      </c>
      <c r="I9" s="74" t="s">
        <v>64</v>
      </c>
    </row>
    <row r="10" spans="2:9" ht="168.75" x14ac:dyDescent="0.25">
      <c r="B10" s="35">
        <f t="shared" ref="B10:B37" si="0">B9+1</f>
        <v>3</v>
      </c>
      <c r="C10" s="75" t="s">
        <v>262</v>
      </c>
      <c r="D10" s="75" t="s">
        <v>291</v>
      </c>
      <c r="E10" s="37" t="s">
        <v>292</v>
      </c>
      <c r="F10" s="36" t="s">
        <v>293</v>
      </c>
      <c r="G10" s="36" t="s">
        <v>294</v>
      </c>
      <c r="H10" s="32" t="s">
        <v>101</v>
      </c>
      <c r="I10" s="74" t="s">
        <v>287</v>
      </c>
    </row>
    <row r="11" spans="2:9" ht="131.25" x14ac:dyDescent="0.25">
      <c r="B11" s="35">
        <f t="shared" si="0"/>
        <v>4</v>
      </c>
      <c r="C11" s="75" t="s">
        <v>80</v>
      </c>
      <c r="D11" s="75" t="s">
        <v>283</v>
      </c>
      <c r="E11" s="37" t="s">
        <v>292</v>
      </c>
      <c r="F11" s="36" t="s">
        <v>284</v>
      </c>
      <c r="G11" s="36" t="s">
        <v>285</v>
      </c>
      <c r="H11" s="32" t="s">
        <v>286</v>
      </c>
      <c r="I11" s="74" t="s">
        <v>287</v>
      </c>
    </row>
    <row r="12" spans="2:9" ht="97.5" x14ac:dyDescent="0.25">
      <c r="B12" s="35">
        <f t="shared" si="0"/>
        <v>5</v>
      </c>
      <c r="C12" s="75" t="s">
        <v>85</v>
      </c>
      <c r="D12" s="75" t="s">
        <v>295</v>
      </c>
      <c r="E12" s="37" t="s">
        <v>292</v>
      </c>
      <c r="F12" s="36" t="s">
        <v>296</v>
      </c>
      <c r="G12" s="36" t="s">
        <v>290</v>
      </c>
      <c r="H12" s="32" t="s">
        <v>286</v>
      </c>
      <c r="I12" s="74" t="s">
        <v>287</v>
      </c>
    </row>
    <row r="13" spans="2:9" ht="58.5" x14ac:dyDescent="0.25">
      <c r="B13" s="35">
        <f t="shared" si="0"/>
        <v>6</v>
      </c>
      <c r="C13" s="86" t="s">
        <v>108</v>
      </c>
      <c r="D13" s="75" t="s">
        <v>297</v>
      </c>
      <c r="E13" s="37" t="s">
        <v>292</v>
      </c>
      <c r="F13" s="36" t="s">
        <v>298</v>
      </c>
      <c r="G13" s="36" t="s">
        <v>294</v>
      </c>
      <c r="H13" s="32" t="s">
        <v>286</v>
      </c>
      <c r="I13" s="83" t="s">
        <v>287</v>
      </c>
    </row>
    <row r="14" spans="2:9" ht="75" x14ac:dyDescent="0.25">
      <c r="B14" s="35">
        <f t="shared" si="0"/>
        <v>7</v>
      </c>
      <c r="C14" s="75" t="s">
        <v>366</v>
      </c>
      <c r="D14" s="75" t="s">
        <v>299</v>
      </c>
      <c r="E14" s="37" t="s">
        <v>292</v>
      </c>
      <c r="F14" s="36" t="s">
        <v>300</v>
      </c>
      <c r="G14" s="36" t="s">
        <v>301</v>
      </c>
      <c r="H14" s="32" t="s">
        <v>101</v>
      </c>
      <c r="I14" s="74" t="s">
        <v>287</v>
      </c>
    </row>
    <row r="15" spans="2:9" ht="93.75" x14ac:dyDescent="0.25">
      <c r="B15" s="35">
        <f t="shared" si="0"/>
        <v>8</v>
      </c>
      <c r="C15" s="75" t="s">
        <v>173</v>
      </c>
      <c r="D15" s="75" t="s">
        <v>302</v>
      </c>
      <c r="E15" s="37" t="s">
        <v>292</v>
      </c>
      <c r="F15" s="36" t="s">
        <v>303</v>
      </c>
      <c r="G15" s="36" t="s">
        <v>301</v>
      </c>
      <c r="H15" s="32" t="s">
        <v>286</v>
      </c>
      <c r="I15" s="74" t="s">
        <v>287</v>
      </c>
    </row>
    <row r="16" spans="2:9" ht="75" x14ac:dyDescent="0.25">
      <c r="B16" s="35">
        <f t="shared" si="0"/>
        <v>9</v>
      </c>
      <c r="C16" s="75" t="s">
        <v>176</v>
      </c>
      <c r="D16" s="86" t="s">
        <v>304</v>
      </c>
      <c r="E16" s="91" t="s">
        <v>368</v>
      </c>
      <c r="F16" s="92" t="s">
        <v>305</v>
      </c>
      <c r="G16" s="92" t="s">
        <v>285</v>
      </c>
      <c r="H16" s="32" t="s">
        <v>306</v>
      </c>
      <c r="I16" s="83" t="s">
        <v>367</v>
      </c>
    </row>
    <row r="17" spans="2:9" ht="93.75" x14ac:dyDescent="0.25">
      <c r="B17" s="35">
        <f t="shared" si="0"/>
        <v>10</v>
      </c>
      <c r="C17" s="75" t="s">
        <v>43</v>
      </c>
      <c r="D17" s="86" t="s">
        <v>370</v>
      </c>
      <c r="E17" s="91" t="s">
        <v>368</v>
      </c>
      <c r="F17" s="92" t="s">
        <v>305</v>
      </c>
      <c r="G17" s="92" t="s">
        <v>285</v>
      </c>
      <c r="H17" s="32" t="s">
        <v>306</v>
      </c>
      <c r="I17" s="83" t="s">
        <v>367</v>
      </c>
    </row>
    <row r="18" spans="2:9" ht="75" x14ac:dyDescent="0.25">
      <c r="B18" s="35">
        <f t="shared" si="0"/>
        <v>11</v>
      </c>
      <c r="C18" s="75" t="s">
        <v>44</v>
      </c>
      <c r="D18" s="86" t="s">
        <v>307</v>
      </c>
      <c r="E18" s="91" t="s">
        <v>368</v>
      </c>
      <c r="F18" s="92" t="s">
        <v>308</v>
      </c>
      <c r="G18" s="92" t="s">
        <v>285</v>
      </c>
      <c r="H18" s="32" t="s">
        <v>306</v>
      </c>
      <c r="I18" s="83" t="s">
        <v>367</v>
      </c>
    </row>
    <row r="19" spans="2:9" ht="78" x14ac:dyDescent="0.25">
      <c r="B19" s="35">
        <f t="shared" si="0"/>
        <v>12</v>
      </c>
      <c r="C19" s="75" t="s">
        <v>190</v>
      </c>
      <c r="D19" s="86" t="s">
        <v>309</v>
      </c>
      <c r="E19" s="91" t="s">
        <v>368</v>
      </c>
      <c r="F19" s="92" t="s">
        <v>310</v>
      </c>
      <c r="G19" s="92" t="s">
        <v>285</v>
      </c>
      <c r="H19" s="32" t="s">
        <v>306</v>
      </c>
      <c r="I19" s="83" t="s">
        <v>367</v>
      </c>
    </row>
    <row r="20" spans="2:9" ht="58.5" x14ac:dyDescent="0.25">
      <c r="B20" s="35">
        <f t="shared" si="0"/>
        <v>13</v>
      </c>
      <c r="C20" s="75" t="s">
        <v>183</v>
      </c>
      <c r="D20" s="86" t="s">
        <v>311</v>
      </c>
      <c r="E20" s="91" t="s">
        <v>368</v>
      </c>
      <c r="F20" s="92" t="s">
        <v>312</v>
      </c>
      <c r="G20" s="92" t="s">
        <v>285</v>
      </c>
      <c r="H20" s="32" t="s">
        <v>306</v>
      </c>
      <c r="I20" s="83" t="s">
        <v>367</v>
      </c>
    </row>
    <row r="21" spans="2:9" ht="78" x14ac:dyDescent="0.25">
      <c r="B21" s="35">
        <f t="shared" si="0"/>
        <v>14</v>
      </c>
      <c r="C21" s="75" t="s">
        <v>185</v>
      </c>
      <c r="D21" s="86" t="s">
        <v>313</v>
      </c>
      <c r="E21" s="91" t="s">
        <v>368</v>
      </c>
      <c r="F21" s="92" t="s">
        <v>314</v>
      </c>
      <c r="G21" s="92" t="s">
        <v>285</v>
      </c>
      <c r="H21" s="32" t="s">
        <v>306</v>
      </c>
      <c r="I21" s="83" t="s">
        <v>367</v>
      </c>
    </row>
    <row r="22" spans="2:9" ht="75" x14ac:dyDescent="0.25">
      <c r="B22" s="35">
        <f t="shared" si="0"/>
        <v>15</v>
      </c>
      <c r="C22" s="75" t="s">
        <v>188</v>
      </c>
      <c r="D22" s="86" t="s">
        <v>315</v>
      </c>
      <c r="E22" s="91" t="s">
        <v>292</v>
      </c>
      <c r="F22" s="92" t="s">
        <v>316</v>
      </c>
      <c r="G22" s="92" t="s">
        <v>301</v>
      </c>
      <c r="H22" s="32" t="s">
        <v>317</v>
      </c>
      <c r="I22" s="83" t="s">
        <v>287</v>
      </c>
    </row>
    <row r="23" spans="2:9" ht="97.5" x14ac:dyDescent="0.25">
      <c r="B23" s="35">
        <f t="shared" si="0"/>
        <v>16</v>
      </c>
      <c r="C23" s="75" t="s">
        <v>266</v>
      </c>
      <c r="D23" s="86" t="s">
        <v>318</v>
      </c>
      <c r="E23" s="91" t="s">
        <v>292</v>
      </c>
      <c r="F23" s="92" t="s">
        <v>319</v>
      </c>
      <c r="G23" s="92" t="s">
        <v>320</v>
      </c>
      <c r="H23" s="32" t="s">
        <v>321</v>
      </c>
      <c r="I23" s="83" t="s">
        <v>287</v>
      </c>
    </row>
    <row r="24" spans="2:9" ht="262.5" x14ac:dyDescent="0.25">
      <c r="B24" s="35">
        <f t="shared" si="0"/>
        <v>17</v>
      </c>
      <c r="C24" s="75" t="s">
        <v>140</v>
      </c>
      <c r="D24" s="86" t="s">
        <v>299</v>
      </c>
      <c r="E24" s="91" t="s">
        <v>6</v>
      </c>
      <c r="F24" s="92" t="s">
        <v>322</v>
      </c>
      <c r="G24" s="92" t="s">
        <v>301</v>
      </c>
      <c r="H24" s="32" t="s">
        <v>323</v>
      </c>
      <c r="I24" s="83" t="s">
        <v>287</v>
      </c>
    </row>
    <row r="25" spans="2:9" ht="187.5" x14ac:dyDescent="0.25">
      <c r="B25" s="35">
        <f t="shared" si="0"/>
        <v>18</v>
      </c>
      <c r="C25" s="75" t="s">
        <v>142</v>
      </c>
      <c r="D25" s="86" t="s">
        <v>324</v>
      </c>
      <c r="E25" s="91" t="s">
        <v>292</v>
      </c>
      <c r="F25" s="92" t="s">
        <v>325</v>
      </c>
      <c r="G25" s="92" t="s">
        <v>301</v>
      </c>
      <c r="H25" s="32" t="s">
        <v>326</v>
      </c>
      <c r="I25" s="83" t="s">
        <v>64</v>
      </c>
    </row>
    <row r="26" spans="2:9" ht="112.5" x14ac:dyDescent="0.25">
      <c r="B26" s="35">
        <f t="shared" si="0"/>
        <v>19</v>
      </c>
      <c r="C26" s="75" t="s">
        <v>145</v>
      </c>
      <c r="D26" s="86" t="s">
        <v>327</v>
      </c>
      <c r="E26" s="91" t="s">
        <v>368</v>
      </c>
      <c r="F26" s="92" t="s">
        <v>328</v>
      </c>
      <c r="G26" s="92" t="s">
        <v>285</v>
      </c>
      <c r="H26" s="32" t="s">
        <v>329</v>
      </c>
      <c r="I26" s="83" t="s">
        <v>367</v>
      </c>
    </row>
    <row r="27" spans="2:9" ht="225" x14ac:dyDescent="0.25">
      <c r="B27" s="35">
        <f t="shared" si="0"/>
        <v>20</v>
      </c>
      <c r="C27" s="75" t="s">
        <v>147</v>
      </c>
      <c r="D27" s="86" t="s">
        <v>330</v>
      </c>
      <c r="E27" s="91" t="s">
        <v>368</v>
      </c>
      <c r="F27" s="92" t="s">
        <v>331</v>
      </c>
      <c r="G27" s="92" t="s">
        <v>285</v>
      </c>
      <c r="H27" s="32" t="s">
        <v>329</v>
      </c>
      <c r="I27" s="83" t="s">
        <v>367</v>
      </c>
    </row>
    <row r="28" spans="2:9" ht="281.25" x14ac:dyDescent="0.25">
      <c r="B28" s="35">
        <f t="shared" si="0"/>
        <v>21</v>
      </c>
      <c r="C28" s="75" t="s">
        <v>150</v>
      </c>
      <c r="D28" s="86" t="s">
        <v>332</v>
      </c>
      <c r="E28" s="91" t="s">
        <v>6</v>
      </c>
      <c r="F28" s="92" t="s">
        <v>333</v>
      </c>
      <c r="G28" s="92" t="s">
        <v>285</v>
      </c>
      <c r="H28" s="32" t="s">
        <v>329</v>
      </c>
      <c r="I28" s="83" t="s">
        <v>64</v>
      </c>
    </row>
    <row r="29" spans="2:9" ht="187.5" x14ac:dyDescent="0.25">
      <c r="B29" s="35">
        <f t="shared" si="0"/>
        <v>22</v>
      </c>
      <c r="C29" s="32" t="s">
        <v>96</v>
      </c>
      <c r="D29" s="86" t="s">
        <v>334</v>
      </c>
      <c r="E29" s="91" t="s">
        <v>368</v>
      </c>
      <c r="F29" s="92" t="s">
        <v>335</v>
      </c>
      <c r="G29" s="92" t="s">
        <v>336</v>
      </c>
      <c r="H29" s="32" t="s">
        <v>337</v>
      </c>
      <c r="I29" s="83" t="s">
        <v>367</v>
      </c>
    </row>
    <row r="30" spans="2:9" ht="136.5" x14ac:dyDescent="0.25">
      <c r="B30" s="35">
        <f t="shared" si="0"/>
        <v>23</v>
      </c>
      <c r="C30" s="32" t="s">
        <v>193</v>
      </c>
      <c r="D30" s="86" t="s">
        <v>338</v>
      </c>
      <c r="E30" s="91" t="s">
        <v>292</v>
      </c>
      <c r="F30" s="92" t="s">
        <v>339</v>
      </c>
      <c r="G30" s="92" t="s">
        <v>336</v>
      </c>
      <c r="H30" s="32" t="s">
        <v>337</v>
      </c>
      <c r="I30" s="83" t="s">
        <v>287</v>
      </c>
    </row>
    <row r="31" spans="2:9" ht="131.25" x14ac:dyDescent="0.25">
      <c r="B31" s="35">
        <f t="shared" si="0"/>
        <v>24</v>
      </c>
      <c r="C31" s="32" t="s">
        <v>259</v>
      </c>
      <c r="D31" s="86" t="s">
        <v>340</v>
      </c>
      <c r="E31" s="91" t="s">
        <v>292</v>
      </c>
      <c r="F31" s="92" t="s">
        <v>341</v>
      </c>
      <c r="G31" s="92" t="s">
        <v>336</v>
      </c>
      <c r="H31" s="32" t="s">
        <v>337</v>
      </c>
      <c r="I31" s="83" t="s">
        <v>287</v>
      </c>
    </row>
    <row r="32" spans="2:9" ht="131.25" x14ac:dyDescent="0.25">
      <c r="B32" s="35">
        <f t="shared" si="0"/>
        <v>25</v>
      </c>
      <c r="C32" s="32" t="s">
        <v>197</v>
      </c>
      <c r="D32" s="86" t="s">
        <v>342</v>
      </c>
      <c r="E32" s="91" t="s">
        <v>292</v>
      </c>
      <c r="F32" s="92" t="s">
        <v>343</v>
      </c>
      <c r="G32" s="92" t="s">
        <v>336</v>
      </c>
      <c r="H32" s="32" t="s">
        <v>337</v>
      </c>
      <c r="I32" s="83" t="s">
        <v>287</v>
      </c>
    </row>
    <row r="33" spans="2:9" ht="93.75" x14ac:dyDescent="0.25">
      <c r="B33" s="35">
        <f t="shared" si="0"/>
        <v>26</v>
      </c>
      <c r="C33" s="32" t="s">
        <v>199</v>
      </c>
      <c r="D33" s="86" t="s">
        <v>344</v>
      </c>
      <c r="E33" s="91" t="s">
        <v>292</v>
      </c>
      <c r="F33" s="92" t="s">
        <v>345</v>
      </c>
      <c r="G33" s="92" t="s">
        <v>336</v>
      </c>
      <c r="H33" s="32" t="s">
        <v>101</v>
      </c>
      <c r="I33" s="83" t="s">
        <v>287</v>
      </c>
    </row>
    <row r="34" spans="2:9" ht="97.5" x14ac:dyDescent="0.25">
      <c r="B34" s="35">
        <f t="shared" si="0"/>
        <v>27</v>
      </c>
      <c r="C34" s="32" t="s">
        <v>346</v>
      </c>
      <c r="D34" s="86" t="s">
        <v>347</v>
      </c>
      <c r="E34" s="91" t="s">
        <v>292</v>
      </c>
      <c r="F34" s="92" t="s">
        <v>348</v>
      </c>
      <c r="G34" s="92" t="s">
        <v>336</v>
      </c>
      <c r="H34" s="32" t="s">
        <v>337</v>
      </c>
      <c r="I34" s="83" t="s">
        <v>287</v>
      </c>
    </row>
    <row r="35" spans="2:9" ht="156" x14ac:dyDescent="0.25">
      <c r="B35" s="35">
        <f t="shared" si="0"/>
        <v>28</v>
      </c>
      <c r="C35" s="75" t="s">
        <v>202</v>
      </c>
      <c r="D35" s="86" t="s">
        <v>349</v>
      </c>
      <c r="E35" s="91" t="s">
        <v>6</v>
      </c>
      <c r="F35" s="92" t="s">
        <v>350</v>
      </c>
      <c r="G35" s="92" t="s">
        <v>336</v>
      </c>
      <c r="H35" s="32" t="s">
        <v>351</v>
      </c>
      <c r="I35" s="83" t="s">
        <v>64</v>
      </c>
    </row>
    <row r="36" spans="2:9" ht="156" x14ac:dyDescent="0.25">
      <c r="B36" s="35">
        <f t="shared" si="0"/>
        <v>29</v>
      </c>
      <c r="C36" s="75" t="s">
        <v>157</v>
      </c>
      <c r="D36" s="86" t="s">
        <v>352</v>
      </c>
      <c r="E36" s="91" t="s">
        <v>6</v>
      </c>
      <c r="F36" s="92" t="s">
        <v>353</v>
      </c>
      <c r="G36" s="92" t="s">
        <v>354</v>
      </c>
      <c r="H36" s="32" t="s">
        <v>323</v>
      </c>
      <c r="I36" s="83" t="s">
        <v>64</v>
      </c>
    </row>
    <row r="37" spans="2:9" ht="97.5" x14ac:dyDescent="0.25">
      <c r="B37" s="35">
        <f t="shared" si="0"/>
        <v>30</v>
      </c>
      <c r="C37" s="75" t="s">
        <v>158</v>
      </c>
      <c r="D37" s="86" t="s">
        <v>355</v>
      </c>
      <c r="E37" s="91" t="s">
        <v>292</v>
      </c>
      <c r="F37" s="92" t="s">
        <v>356</v>
      </c>
      <c r="G37" s="92" t="s">
        <v>357</v>
      </c>
      <c r="H37" s="32" t="s">
        <v>358</v>
      </c>
      <c r="I37" s="83" t="s">
        <v>287</v>
      </c>
    </row>
  </sheetData>
  <mergeCells count="2">
    <mergeCell ref="C4:H4"/>
    <mergeCell ref="C5:H5"/>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(g)MATRIZ DE TOLERANCIA DE RIES</vt:lpstr>
      <vt:lpstr>(h)MATRIZ DE EVALUACION DE RIES</vt:lpstr>
      <vt:lpstr>(i) MAPA DE RIESGOS</vt:lpstr>
      <vt:lpstr>MATRIZ PLAN DE TRABAJO</vt:lpstr>
      <vt:lpstr>(K)MATRIZ DE CONTINUIDAD </vt:lpstr>
      <vt:lpstr>'(i) MAPA DE RIESGOS'!Área_de_impresión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Ferdy Regalado</dc:creator>
  <cp:lastModifiedBy>Jose Chivalan</cp:lastModifiedBy>
  <cp:lastPrinted>2023-04-28T21:14:36Z</cp:lastPrinted>
  <dcterms:created xsi:type="dcterms:W3CDTF">2022-02-28T17:47:26Z</dcterms:created>
  <dcterms:modified xsi:type="dcterms:W3CDTF">2023-04-28T21:26:10Z</dcterms:modified>
</cp:coreProperties>
</file>